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ドライブ\03_ユーザ管理\02_全農ながさき\長崎和牛\20260514\"/>
    </mc:Choice>
  </mc:AlternateContent>
  <xr:revisionPtr revIDLastSave="0" documentId="8_{508DD9BD-CC5D-41C7-847A-C007B617CAC4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O29" i="1"/>
  <c r="N29" i="1"/>
  <c r="M29" i="1"/>
  <c r="L29" i="1"/>
  <c r="K29" i="1"/>
  <c r="I29" i="1"/>
  <c r="H29" i="1"/>
  <c r="G29" i="1"/>
  <c r="F29" i="1"/>
  <c r="E29" i="1"/>
  <c r="D29" i="1"/>
  <c r="B29" i="1"/>
  <c r="A29" i="1"/>
  <c r="Q28" i="1"/>
  <c r="O28" i="1"/>
  <c r="N28" i="1"/>
  <c r="M28" i="1"/>
  <c r="L28" i="1"/>
  <c r="K28" i="1"/>
  <c r="I28" i="1"/>
  <c r="H28" i="1"/>
  <c r="G28" i="1"/>
  <c r="F28" i="1"/>
  <c r="E28" i="1"/>
  <c r="D28" i="1"/>
  <c r="B28" i="1"/>
  <c r="A28" i="1"/>
  <c r="Q27" i="1"/>
  <c r="O27" i="1"/>
  <c r="N27" i="1"/>
  <c r="M27" i="1"/>
  <c r="L27" i="1"/>
  <c r="K27" i="1"/>
  <c r="I27" i="1"/>
  <c r="H27" i="1"/>
  <c r="G27" i="1"/>
  <c r="F27" i="1"/>
  <c r="E27" i="1"/>
  <c r="D27" i="1"/>
  <c r="B27" i="1"/>
  <c r="A27" i="1"/>
  <c r="Q26" i="1"/>
  <c r="O26" i="1"/>
  <c r="N26" i="1"/>
  <c r="M26" i="1"/>
  <c r="L26" i="1"/>
  <c r="K26" i="1"/>
  <c r="I26" i="1"/>
  <c r="H26" i="1"/>
  <c r="G26" i="1"/>
  <c r="F26" i="1"/>
  <c r="E26" i="1"/>
  <c r="D26" i="1"/>
  <c r="B26" i="1"/>
  <c r="A26" i="1"/>
  <c r="Q25" i="1"/>
  <c r="O25" i="1"/>
  <c r="N25" i="1"/>
  <c r="M25" i="1"/>
  <c r="L25" i="1"/>
  <c r="K25" i="1"/>
  <c r="I25" i="1"/>
  <c r="H25" i="1"/>
  <c r="G25" i="1"/>
  <c r="F25" i="1"/>
  <c r="E25" i="1"/>
  <c r="D25" i="1"/>
  <c r="B25" i="1"/>
  <c r="A25" i="1"/>
  <c r="Q24" i="1"/>
  <c r="O24" i="1"/>
  <c r="N24" i="1"/>
  <c r="M24" i="1"/>
  <c r="L24" i="1"/>
  <c r="K24" i="1"/>
  <c r="I24" i="1"/>
  <c r="H24" i="1"/>
  <c r="G24" i="1"/>
  <c r="F24" i="1"/>
  <c r="E24" i="1"/>
  <c r="D24" i="1"/>
  <c r="B24" i="1"/>
  <c r="A24" i="1"/>
  <c r="Q23" i="1"/>
  <c r="O23" i="1"/>
  <c r="N23" i="1"/>
  <c r="M23" i="1"/>
  <c r="L23" i="1"/>
  <c r="K23" i="1"/>
  <c r="I23" i="1"/>
  <c r="H23" i="1"/>
  <c r="G23" i="1"/>
  <c r="F23" i="1"/>
  <c r="E23" i="1"/>
  <c r="D23" i="1"/>
  <c r="B23" i="1"/>
  <c r="A23" i="1"/>
  <c r="Q22" i="1"/>
  <c r="O22" i="1"/>
  <c r="N22" i="1"/>
  <c r="M22" i="1"/>
  <c r="L22" i="1"/>
  <c r="K22" i="1"/>
  <c r="I22" i="1"/>
  <c r="H22" i="1"/>
  <c r="G22" i="1"/>
  <c r="F22" i="1"/>
  <c r="E22" i="1"/>
  <c r="D22" i="1"/>
  <c r="B22" i="1"/>
  <c r="A22" i="1"/>
  <c r="Q21" i="1"/>
  <c r="O21" i="1"/>
  <c r="N21" i="1"/>
  <c r="M21" i="1"/>
  <c r="L21" i="1"/>
  <c r="K21" i="1"/>
  <c r="I21" i="1"/>
  <c r="H21" i="1"/>
  <c r="G21" i="1"/>
  <c r="F21" i="1"/>
  <c r="E21" i="1"/>
  <c r="D21" i="1"/>
  <c r="B21" i="1"/>
  <c r="A21" i="1"/>
  <c r="Q20" i="1"/>
  <c r="O20" i="1"/>
  <c r="N20" i="1"/>
  <c r="M20" i="1"/>
  <c r="L20" i="1"/>
  <c r="K20" i="1"/>
  <c r="I20" i="1"/>
  <c r="H20" i="1"/>
  <c r="G20" i="1"/>
  <c r="F20" i="1"/>
  <c r="E20" i="1"/>
  <c r="D20" i="1"/>
  <c r="B20" i="1"/>
  <c r="A20" i="1"/>
  <c r="Q19" i="1"/>
  <c r="O19" i="1"/>
  <c r="N19" i="1"/>
  <c r="M19" i="1"/>
  <c r="L19" i="1"/>
  <c r="K19" i="1"/>
  <c r="I19" i="1"/>
  <c r="H19" i="1"/>
  <c r="G19" i="1"/>
  <c r="F19" i="1"/>
  <c r="E19" i="1"/>
  <c r="D19" i="1"/>
  <c r="B19" i="1"/>
  <c r="A19" i="1"/>
  <c r="Q18" i="1"/>
  <c r="O18" i="1"/>
  <c r="N18" i="1"/>
  <c r="M18" i="1"/>
  <c r="L18" i="1"/>
  <c r="K18" i="1"/>
  <c r="I18" i="1"/>
  <c r="H18" i="1"/>
  <c r="G18" i="1"/>
  <c r="F18" i="1"/>
  <c r="E18" i="1"/>
  <c r="D18" i="1"/>
  <c r="B18" i="1"/>
  <c r="A18" i="1"/>
  <c r="Q17" i="1"/>
  <c r="O17" i="1"/>
  <c r="N17" i="1"/>
  <c r="M17" i="1"/>
  <c r="L17" i="1"/>
  <c r="K17" i="1"/>
  <c r="I17" i="1"/>
  <c r="H17" i="1"/>
  <c r="G17" i="1"/>
  <c r="F17" i="1"/>
  <c r="E17" i="1"/>
  <c r="D17" i="1"/>
  <c r="B17" i="1"/>
  <c r="A17" i="1"/>
  <c r="Q16" i="1"/>
  <c r="O16" i="1"/>
  <c r="N16" i="1"/>
  <c r="M16" i="1"/>
  <c r="L16" i="1"/>
  <c r="K16" i="1"/>
  <c r="I16" i="1"/>
  <c r="H16" i="1"/>
  <c r="G16" i="1"/>
  <c r="F16" i="1"/>
  <c r="E16" i="1"/>
  <c r="D16" i="1"/>
  <c r="B16" i="1"/>
  <c r="A16" i="1"/>
  <c r="Q15" i="1"/>
  <c r="O15" i="1"/>
  <c r="N15" i="1"/>
  <c r="M15" i="1"/>
  <c r="L15" i="1"/>
  <c r="K15" i="1"/>
  <c r="I15" i="1"/>
  <c r="H15" i="1"/>
  <c r="G15" i="1"/>
  <c r="F15" i="1"/>
  <c r="E15" i="1"/>
  <c r="D15" i="1"/>
  <c r="B15" i="1"/>
  <c r="A15" i="1"/>
  <c r="Q14" i="1"/>
  <c r="O14" i="1"/>
  <c r="N14" i="1"/>
  <c r="M14" i="1"/>
  <c r="L14" i="1"/>
  <c r="K14" i="1"/>
  <c r="I14" i="1"/>
  <c r="H14" i="1"/>
  <c r="G14" i="1"/>
  <c r="F14" i="1"/>
  <c r="E14" i="1"/>
  <c r="D14" i="1"/>
  <c r="B14" i="1"/>
  <c r="A14" i="1"/>
  <c r="Q13" i="1"/>
  <c r="O13" i="1"/>
  <c r="N13" i="1"/>
  <c r="M13" i="1"/>
  <c r="L13" i="1"/>
  <c r="K13" i="1"/>
  <c r="I13" i="1"/>
  <c r="H13" i="1"/>
  <c r="G13" i="1"/>
  <c r="F13" i="1"/>
  <c r="E13" i="1"/>
  <c r="D13" i="1"/>
  <c r="B13" i="1"/>
  <c r="A13" i="1"/>
  <c r="Q12" i="1"/>
  <c r="O12" i="1"/>
  <c r="N12" i="1"/>
  <c r="M12" i="1"/>
  <c r="L12" i="1"/>
  <c r="K12" i="1"/>
  <c r="I12" i="1"/>
  <c r="H12" i="1"/>
  <c r="G12" i="1"/>
  <c r="F12" i="1"/>
  <c r="E12" i="1"/>
  <c r="D12" i="1"/>
  <c r="B12" i="1"/>
  <c r="A12" i="1"/>
  <c r="Q11" i="1"/>
  <c r="O11" i="1"/>
  <c r="N11" i="1"/>
  <c r="M11" i="1"/>
  <c r="L11" i="1"/>
  <c r="K11" i="1"/>
  <c r="I11" i="1"/>
  <c r="H11" i="1"/>
  <c r="G11" i="1"/>
  <c r="F11" i="1"/>
  <c r="E11" i="1"/>
  <c r="D11" i="1"/>
  <c r="B11" i="1"/>
  <c r="A11" i="1"/>
  <c r="Q10" i="1"/>
  <c r="O10" i="1"/>
  <c r="N10" i="1"/>
  <c r="M10" i="1"/>
  <c r="L10" i="1"/>
  <c r="K10" i="1"/>
  <c r="I10" i="1"/>
  <c r="H10" i="1"/>
  <c r="G10" i="1"/>
  <c r="F10" i="1"/>
  <c r="E10" i="1"/>
  <c r="D10" i="1"/>
  <c r="B10" i="1"/>
  <c r="A10" i="1"/>
  <c r="Q9" i="1"/>
  <c r="O9" i="1"/>
  <c r="N9" i="1"/>
  <c r="M9" i="1"/>
  <c r="L9" i="1"/>
  <c r="K9" i="1"/>
  <c r="I9" i="1"/>
  <c r="H9" i="1"/>
  <c r="G9" i="1"/>
  <c r="F9" i="1"/>
  <c r="E9" i="1"/>
  <c r="D9" i="1"/>
  <c r="B9" i="1"/>
  <c r="A9" i="1"/>
  <c r="Q8" i="1"/>
  <c r="O8" i="1"/>
  <c r="N8" i="1"/>
  <c r="M8" i="1"/>
  <c r="L8" i="1"/>
  <c r="K8" i="1"/>
  <c r="I8" i="1"/>
  <c r="H8" i="1"/>
  <c r="G8" i="1"/>
  <c r="F8" i="1"/>
  <c r="E8" i="1"/>
  <c r="D8" i="1"/>
  <c r="B8" i="1"/>
  <c r="A8" i="1"/>
  <c r="Q7" i="1"/>
  <c r="O7" i="1"/>
  <c r="N7" i="1"/>
  <c r="M7" i="1"/>
  <c r="L7" i="1"/>
  <c r="K7" i="1"/>
  <c r="I7" i="1"/>
  <c r="H7" i="1"/>
  <c r="G7" i="1"/>
  <c r="F7" i="1"/>
  <c r="E7" i="1"/>
  <c r="D7" i="1"/>
  <c r="B7" i="1"/>
  <c r="A7" i="1"/>
  <c r="Q6" i="1"/>
  <c r="O6" i="1"/>
  <c r="N6" i="1"/>
  <c r="M6" i="1"/>
  <c r="L6" i="1"/>
  <c r="K6" i="1"/>
  <c r="I6" i="1"/>
  <c r="H6" i="1"/>
  <c r="G6" i="1"/>
  <c r="F6" i="1"/>
  <c r="E6" i="1"/>
  <c r="D6" i="1"/>
  <c r="B6" i="1"/>
  <c r="A6" i="1"/>
  <c r="Q5" i="1"/>
  <c r="O5" i="1"/>
  <c r="N5" i="1"/>
  <c r="M5" i="1"/>
  <c r="L5" i="1"/>
  <c r="K5" i="1"/>
  <c r="I5" i="1"/>
  <c r="H5" i="1"/>
  <c r="G5" i="1"/>
  <c r="F5" i="1"/>
  <c r="E5" i="1"/>
  <c r="D5" i="1"/>
  <c r="B5" i="1"/>
  <c r="A5" i="1"/>
  <c r="C3" i="1"/>
  <c r="D1" i="1"/>
</calcChain>
</file>

<file path=xl/sharedStrings.xml><?xml version="1.0" encoding="utf-8"?>
<sst xmlns="http://schemas.openxmlformats.org/spreadsheetml/2006/main" count="17" uniqueCount="17">
  <si>
    <t>（黒毛和種―成牛）</t>
    <rPh sb="1" eb="3">
      <t>クロゲ</t>
    </rPh>
    <rPh sb="3" eb="4">
      <t>ワ</t>
    </rPh>
    <rPh sb="4" eb="5">
      <t>シュ</t>
    </rPh>
    <rPh sb="6" eb="8">
      <t>セイギュウ</t>
    </rPh>
    <phoneticPr fontId="3"/>
  </si>
  <si>
    <t>入場年月日　：　</t>
    <rPh sb="0" eb="2">
      <t>ニュウジョウ</t>
    </rPh>
    <rPh sb="2" eb="5">
      <t>ネンガッピ</t>
    </rPh>
    <phoneticPr fontId="3"/>
  </si>
  <si>
    <t>入場　　番号</t>
    <phoneticPr fontId="3"/>
  </si>
  <si>
    <t>名号</t>
    <phoneticPr fontId="3"/>
  </si>
  <si>
    <t>登録番号</t>
    <rPh sb="0" eb="2">
      <t>トウロク</t>
    </rPh>
    <rPh sb="2" eb="4">
      <t>バンゴウ</t>
    </rPh>
    <phoneticPr fontId="3"/>
  </si>
  <si>
    <t>得点</t>
    <rPh sb="0" eb="2">
      <t>トクテン</t>
    </rPh>
    <phoneticPr fontId="3"/>
  </si>
  <si>
    <t>性別</t>
  </si>
  <si>
    <t>生年月日</t>
  </si>
  <si>
    <t>父</t>
    <rPh sb="0" eb="1">
      <t>チチ</t>
    </rPh>
    <phoneticPr fontId="3"/>
  </si>
  <si>
    <t>母</t>
    <rPh sb="0" eb="1">
      <t>ハハ</t>
    </rPh>
    <phoneticPr fontId="3"/>
  </si>
  <si>
    <t>母登録番号</t>
    <rPh sb="0" eb="1">
      <t>ハハ</t>
    </rPh>
    <rPh sb="1" eb="3">
      <t>トウロク</t>
    </rPh>
    <rPh sb="3" eb="5">
      <t>バンゴウ</t>
    </rPh>
    <phoneticPr fontId="3"/>
  </si>
  <si>
    <t>母得点</t>
    <phoneticPr fontId="3"/>
  </si>
  <si>
    <t>二代祖</t>
    <phoneticPr fontId="3"/>
  </si>
  <si>
    <t>三代祖</t>
    <phoneticPr fontId="3"/>
  </si>
  <si>
    <t>◎は適格請求書発行事業者</t>
    <rPh sb="2" eb="4">
      <t>テキカク</t>
    </rPh>
    <rPh sb="4" eb="7">
      <t>セイキュウショ</t>
    </rPh>
    <rPh sb="7" eb="9">
      <t>ハッコウ</t>
    </rPh>
    <rPh sb="9" eb="12">
      <t>ジギョウシャ</t>
    </rPh>
    <phoneticPr fontId="3"/>
  </si>
  <si>
    <t>個体番号</t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</si>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</sst>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[$-411]ge\.m\.d;@"/>
    <numFmt numFmtId="178" formatCode="[$-411]ggge&quot;年&quot;m&quot;月&quot;d&quot;日&quot;;@"/>
    <numFmt numFmtId="179" formatCode="##########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color theme="1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79" fontId="0" fillId="0" borderId="2" xfId="0" quotePrefix="1" applyNumberForma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7.intra.zennoh.or.jp\82&#38263;&#23822;&#30476;&#26412;&#37096;\50&#30044;&#29987;&#37096;\10&#30044;&#29987;&#35506;\&#30044;&#29987;&#37096;&#20849;&#26377;(&#20849;&#36890;&#65420;&#65383;&#65394;&#65433;&#65403;&#65392;&#65418;&#65438;&#65392;&#65289;\&#12507;&#12540;&#12512;&#12506;&#12540;&#12472;\&#30476;&#21335;&#23376;&#29275;&#24066;&#22580;\&#12475;&#12522;&#21517;&#31807;\R8&#24180;&#24230;\5&#26376;\&#12507;&#12540;&#12512;&#12506;&#12540;&#12472;&#29992;&#12288;R8.5&#26376;&#12379;&#12426;&#21517;&#31807;.xlsx" TargetMode="External"/><Relationship Id="rId1" Type="http://schemas.openxmlformats.org/officeDocument/2006/relationships/externalLinkPath" Target="file:///\\fs07.intra.zennoh.or.jp\82&#38263;&#23822;&#30476;&#26412;&#37096;\50&#30044;&#29987;&#37096;\10&#30044;&#29987;&#35506;\&#30044;&#29987;&#37096;&#20849;&#26377;(&#20849;&#36890;&#65420;&#65383;&#65394;&#65433;&#65403;&#65392;&#65418;&#65438;&#65392;&#65289;\&#12507;&#12540;&#12512;&#12506;&#12540;&#12472;\&#30476;&#21335;&#23376;&#29275;&#24066;&#22580;\&#12475;&#12522;&#21517;&#31807;\R8&#24180;&#24230;\5&#26376;\&#12507;&#12540;&#12512;&#12506;&#12540;&#12472;&#29992;&#12288;R8.5&#26376;&#12379;&#12426;&#21517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元データ"/>
      <sheetName val="子牛（２０）"/>
      <sheetName val="※データ子２０"/>
      <sheetName val="成牛（２０）"/>
      <sheetName val="※データ成２０"/>
      <sheetName val="コード（登録区分）"/>
    </sheetNames>
    <sheetDataSet>
      <sheetData sheetId="0" refreshError="1"/>
      <sheetData sheetId="1">
        <row r="1">
          <cell r="D1" t="str">
            <v>令和8年5月12日現在</v>
          </cell>
        </row>
        <row r="3">
          <cell r="C3">
            <v>46162</v>
          </cell>
        </row>
      </sheetData>
      <sheetData sheetId="2" refreshError="1"/>
      <sheetData sheetId="3" refreshError="1"/>
      <sheetData sheetId="4">
        <row r="2">
          <cell r="B2">
            <v>601</v>
          </cell>
          <cell r="E2" t="str">
            <v>雌</v>
          </cell>
          <cell r="F2" t="str">
            <v>こゆき</v>
          </cell>
          <cell r="K2">
            <v>1718895</v>
          </cell>
          <cell r="L2">
            <v>82.1</v>
          </cell>
          <cell r="M2">
            <v>42529</v>
          </cell>
          <cell r="P2" t="str">
            <v>みゆき</v>
          </cell>
          <cell r="R2">
            <v>2493103</v>
          </cell>
          <cell r="T2">
            <v>85.5</v>
          </cell>
          <cell r="W2" t="str">
            <v>百合白清２</v>
          </cell>
          <cell r="AB2" t="str">
            <v>安福久</v>
          </cell>
          <cell r="AG2" t="str">
            <v>勝忠平</v>
          </cell>
          <cell r="AQ2" t="str">
            <v>T6810835123258</v>
          </cell>
          <cell r="AT2" t="str">
            <v>8.2.3正忠平付</v>
          </cell>
        </row>
        <row r="3">
          <cell r="B3">
            <v>602</v>
          </cell>
          <cell r="E3" t="str">
            <v>雌</v>
          </cell>
          <cell r="F3" t="str">
            <v>きんせいはれ</v>
          </cell>
          <cell r="I3">
            <v>0</v>
          </cell>
          <cell r="K3">
            <v>1748622</v>
          </cell>
          <cell r="L3">
            <v>81</v>
          </cell>
          <cell r="M3">
            <v>42837</v>
          </cell>
          <cell r="P3" t="str">
            <v>きんせい３の２１</v>
          </cell>
          <cell r="R3">
            <v>2488266</v>
          </cell>
          <cell r="T3">
            <v>80.5</v>
          </cell>
          <cell r="W3" t="str">
            <v>平茂晴</v>
          </cell>
          <cell r="AB3" t="str">
            <v>百合茂</v>
          </cell>
          <cell r="AG3" t="str">
            <v>安福久</v>
          </cell>
          <cell r="AQ3" t="str">
            <v>T7810130328156</v>
          </cell>
          <cell r="AT3" t="str">
            <v>空胎</v>
          </cell>
        </row>
        <row r="4">
          <cell r="B4">
            <v>603</v>
          </cell>
          <cell r="E4" t="str">
            <v>雌</v>
          </cell>
          <cell r="F4" t="str">
            <v>しおる</v>
          </cell>
          <cell r="K4">
            <v>2626706</v>
          </cell>
          <cell r="L4">
            <v>80.900000000000006</v>
          </cell>
          <cell r="M4">
            <v>43012</v>
          </cell>
          <cell r="P4" t="str">
            <v>あきゆり</v>
          </cell>
          <cell r="R4">
            <v>2357401</v>
          </cell>
          <cell r="T4">
            <v>80.7</v>
          </cell>
          <cell r="W4" t="str">
            <v>平茂晴</v>
          </cell>
          <cell r="AB4" t="str">
            <v>百合茂</v>
          </cell>
          <cell r="AG4" t="str">
            <v>安平</v>
          </cell>
          <cell r="AQ4" t="str">
            <v>T3810876545834</v>
          </cell>
          <cell r="AT4" t="str">
            <v>8.3.27福増付</v>
          </cell>
        </row>
        <row r="5">
          <cell r="B5">
            <v>604</v>
          </cell>
          <cell r="E5" t="str">
            <v>雌</v>
          </cell>
          <cell r="F5" t="str">
            <v>ふく</v>
          </cell>
          <cell r="I5">
            <v>1339809814</v>
          </cell>
          <cell r="K5">
            <v>2421179</v>
          </cell>
          <cell r="L5">
            <v>79.7</v>
          </cell>
          <cell r="M5">
            <v>40712</v>
          </cell>
          <cell r="P5" t="str">
            <v>すかい</v>
          </cell>
          <cell r="R5">
            <v>2341614</v>
          </cell>
          <cell r="T5">
            <v>79.599999999999994</v>
          </cell>
          <cell r="W5" t="str">
            <v>安福久</v>
          </cell>
          <cell r="AB5" t="str">
            <v>金幸</v>
          </cell>
          <cell r="AG5" t="str">
            <v>平茂勝</v>
          </cell>
          <cell r="AQ5" t="str">
            <v>T7810568928442</v>
          </cell>
          <cell r="AT5" t="str">
            <v>空胎・尾曲がり</v>
          </cell>
        </row>
        <row r="6">
          <cell r="B6">
            <v>605</v>
          </cell>
          <cell r="E6" t="str">
            <v>雌</v>
          </cell>
          <cell r="F6" t="str">
            <v>たんと</v>
          </cell>
          <cell r="I6">
            <v>0</v>
          </cell>
          <cell r="K6">
            <v>2547615</v>
          </cell>
          <cell r="L6">
            <v>81.099999999999994</v>
          </cell>
          <cell r="M6">
            <v>42463</v>
          </cell>
          <cell r="P6" t="str">
            <v>かねひさ</v>
          </cell>
          <cell r="R6">
            <v>2384419</v>
          </cell>
          <cell r="T6">
            <v>79.400000000000006</v>
          </cell>
          <cell r="W6" t="str">
            <v>金太郎３</v>
          </cell>
          <cell r="AB6" t="str">
            <v>安福久</v>
          </cell>
          <cell r="AG6" t="str">
            <v>金幸</v>
          </cell>
          <cell r="AQ6" t="str">
            <v>T1810370575661</v>
          </cell>
          <cell r="AT6" t="str">
            <v>空胎</v>
          </cell>
        </row>
        <row r="7">
          <cell r="B7">
            <v>606</v>
          </cell>
          <cell r="E7" t="str">
            <v>雌</v>
          </cell>
          <cell r="F7" t="str">
            <v>ゆりえ</v>
          </cell>
          <cell r="I7">
            <v>0</v>
          </cell>
          <cell r="K7">
            <v>1548876</v>
          </cell>
          <cell r="L7">
            <v>82.4</v>
          </cell>
          <cell r="M7">
            <v>40516</v>
          </cell>
          <cell r="P7" t="str">
            <v>さか</v>
          </cell>
          <cell r="R7">
            <v>1181933</v>
          </cell>
          <cell r="T7">
            <v>82.8</v>
          </cell>
          <cell r="W7" t="str">
            <v>百合茂</v>
          </cell>
          <cell r="AB7" t="str">
            <v>安平</v>
          </cell>
          <cell r="AG7" t="str">
            <v>隆桜</v>
          </cell>
          <cell r="AQ7" t="str">
            <v>T7810934650746</v>
          </cell>
          <cell r="AT7" t="str">
            <v>空胎</v>
          </cell>
        </row>
        <row r="8">
          <cell r="B8">
            <v>607</v>
          </cell>
          <cell r="E8" t="str">
            <v>雌</v>
          </cell>
          <cell r="F8" t="str">
            <v>みつはる</v>
          </cell>
          <cell r="I8">
            <v>0</v>
          </cell>
          <cell r="K8">
            <v>2705177</v>
          </cell>
          <cell r="L8">
            <v>81.900000000000006</v>
          </cell>
          <cell r="M8">
            <v>43677</v>
          </cell>
          <cell r="P8" t="str">
            <v>はるまつひら６</v>
          </cell>
          <cell r="R8">
            <v>2492667</v>
          </cell>
          <cell r="T8">
            <v>82.4</v>
          </cell>
          <cell r="W8" t="str">
            <v>美津照重</v>
          </cell>
          <cell r="AB8" t="str">
            <v>勝忠平</v>
          </cell>
          <cell r="AG8" t="str">
            <v>福之国</v>
          </cell>
          <cell r="AQ8" t="str">
            <v>T1810212523044</v>
          </cell>
          <cell r="AT8" t="str">
            <v>空胎・受卵牛</v>
          </cell>
        </row>
        <row r="9">
          <cell r="B9">
            <v>608</v>
          </cell>
          <cell r="E9" t="str">
            <v>雌</v>
          </cell>
          <cell r="F9" t="str">
            <v>のりこ</v>
          </cell>
          <cell r="K9">
            <v>2392803</v>
          </cell>
          <cell r="L9">
            <v>80.5</v>
          </cell>
          <cell r="M9">
            <v>40135</v>
          </cell>
          <cell r="P9" t="str">
            <v>のりみ</v>
          </cell>
          <cell r="R9">
            <v>1403172</v>
          </cell>
          <cell r="T9">
            <v>82</v>
          </cell>
          <cell r="W9" t="str">
            <v>勝忠平</v>
          </cell>
          <cell r="AB9" t="str">
            <v>平茂晴</v>
          </cell>
          <cell r="AG9" t="str">
            <v>松寿丸</v>
          </cell>
          <cell r="AQ9" t="str">
            <v>T1810962865874</v>
          </cell>
          <cell r="AT9" t="str">
            <v>7.12.15姫晴久付</v>
          </cell>
        </row>
        <row r="10">
          <cell r="B10">
            <v>609</v>
          </cell>
          <cell r="E10" t="str">
            <v>雌</v>
          </cell>
          <cell r="F10" t="str">
            <v>ちなつ</v>
          </cell>
          <cell r="K10">
            <v>2875352</v>
          </cell>
          <cell r="L10">
            <v>80.400000000000006</v>
          </cell>
          <cell r="M10">
            <v>45079</v>
          </cell>
          <cell r="P10" t="str">
            <v>りょうつ</v>
          </cell>
          <cell r="R10">
            <v>2794621</v>
          </cell>
          <cell r="T10">
            <v>81.400000000000006</v>
          </cell>
          <cell r="W10" t="str">
            <v>関平照</v>
          </cell>
          <cell r="AB10" t="str">
            <v>諒太郎</v>
          </cell>
          <cell r="AG10" t="str">
            <v>耕富士</v>
          </cell>
          <cell r="AQ10" t="str">
            <v>T7810912029501</v>
          </cell>
          <cell r="AT10" t="str">
            <v>空胎</v>
          </cell>
        </row>
        <row r="11">
          <cell r="B11">
            <v>610</v>
          </cell>
          <cell r="E11" t="str">
            <v>雌</v>
          </cell>
          <cell r="F11" t="str">
            <v>すずか</v>
          </cell>
          <cell r="K11">
            <v>2847741</v>
          </cell>
          <cell r="L11">
            <v>80.900000000000006</v>
          </cell>
          <cell r="M11">
            <v>44783</v>
          </cell>
          <cell r="P11" t="str">
            <v>すずしろ</v>
          </cell>
          <cell r="R11">
            <v>2592473</v>
          </cell>
          <cell r="T11">
            <v>80.3</v>
          </cell>
          <cell r="W11" t="str">
            <v>夏百合</v>
          </cell>
          <cell r="AB11" t="str">
            <v>平茂晴</v>
          </cell>
          <cell r="AG11" t="str">
            <v>安福久</v>
          </cell>
          <cell r="AQ11" t="str">
            <v>T8810163740805</v>
          </cell>
          <cell r="AT11" t="str">
            <v>空胎</v>
          </cell>
        </row>
        <row r="12">
          <cell r="B12">
            <v>611</v>
          </cell>
          <cell r="E12" t="str">
            <v>雌</v>
          </cell>
          <cell r="F12" t="str">
            <v>さゆり</v>
          </cell>
          <cell r="K12">
            <v>2582919</v>
          </cell>
          <cell r="L12">
            <v>80.599999999999994</v>
          </cell>
          <cell r="M12">
            <v>42708</v>
          </cell>
          <cell r="P12" t="str">
            <v>ひろはし9の2</v>
          </cell>
          <cell r="R12">
            <v>2451140</v>
          </cell>
          <cell r="T12">
            <v>79.8</v>
          </cell>
          <cell r="W12" t="str">
            <v>百合茂</v>
          </cell>
          <cell r="AB12" t="str">
            <v>安福久</v>
          </cell>
          <cell r="AG12" t="str">
            <v>勝忠平</v>
          </cell>
          <cell r="AQ12" t="str">
            <v>T8810163740805</v>
          </cell>
          <cell r="AT12" t="str">
            <v>空胎</v>
          </cell>
        </row>
        <row r="13">
          <cell r="B13">
            <v>612</v>
          </cell>
          <cell r="E13" t="str">
            <v>雌</v>
          </cell>
          <cell r="F13" t="str">
            <v>とよまる</v>
          </cell>
          <cell r="K13">
            <v>1678104</v>
          </cell>
          <cell r="L13">
            <v>81.2</v>
          </cell>
          <cell r="M13">
            <v>42070</v>
          </cell>
          <cell r="P13" t="str">
            <v>さとこ</v>
          </cell>
          <cell r="R13">
            <v>2183540</v>
          </cell>
          <cell r="T13">
            <v>81.3</v>
          </cell>
          <cell r="W13" t="str">
            <v>平茂晴</v>
          </cell>
          <cell r="AB13" t="str">
            <v>平茂勝</v>
          </cell>
          <cell r="AG13" t="str">
            <v>紋次郎</v>
          </cell>
          <cell r="AQ13" t="str">
            <v>T3810803894882</v>
          </cell>
          <cell r="AT13" t="str">
            <v>空胎</v>
          </cell>
        </row>
        <row r="14">
          <cell r="B14">
            <v>613</v>
          </cell>
          <cell r="E14" t="str">
            <v>雌</v>
          </cell>
          <cell r="F14" t="str">
            <v>まつこ</v>
          </cell>
          <cell r="K14">
            <v>2524510</v>
          </cell>
          <cell r="L14">
            <v>82.1</v>
          </cell>
          <cell r="M14">
            <v>42172</v>
          </cell>
          <cell r="P14" t="str">
            <v>さなえ</v>
          </cell>
          <cell r="R14">
            <v>1246340</v>
          </cell>
          <cell r="T14">
            <v>82</v>
          </cell>
          <cell r="W14" t="str">
            <v>平茂晴</v>
          </cell>
          <cell r="AB14" t="str">
            <v>松寿丸</v>
          </cell>
          <cell r="AG14" t="str">
            <v>平茂勝</v>
          </cell>
          <cell r="AQ14" t="str">
            <v>T6810929154705</v>
          </cell>
          <cell r="AT14" t="str">
            <v>空胎</v>
          </cell>
        </row>
        <row r="15">
          <cell r="B15">
            <v>614</v>
          </cell>
          <cell r="E15" t="str">
            <v>雌</v>
          </cell>
          <cell r="F15" t="str">
            <v>ももこ</v>
          </cell>
          <cell r="I15">
            <v>0</v>
          </cell>
          <cell r="K15">
            <v>1757715</v>
          </cell>
          <cell r="L15">
            <v>82.7</v>
          </cell>
          <cell r="M15">
            <v>42939</v>
          </cell>
          <cell r="P15" t="str">
            <v>もも</v>
          </cell>
          <cell r="R15">
            <v>1667295</v>
          </cell>
          <cell r="T15">
            <v>81.099999999999994</v>
          </cell>
          <cell r="W15" t="str">
            <v>平茂晴</v>
          </cell>
          <cell r="AB15" t="str">
            <v>安福久</v>
          </cell>
          <cell r="AG15" t="str">
            <v>百合茂</v>
          </cell>
          <cell r="AQ15" t="str">
            <v>T1810712666359</v>
          </cell>
          <cell r="AT15" t="str">
            <v>7.10.15若百合付</v>
          </cell>
        </row>
        <row r="16">
          <cell r="B16">
            <v>615</v>
          </cell>
          <cell r="E16" t="str">
            <v>雌</v>
          </cell>
          <cell r="F16" t="str">
            <v>ひさゆき</v>
          </cell>
          <cell r="I16">
            <v>0</v>
          </cell>
          <cell r="K16">
            <v>2522184</v>
          </cell>
          <cell r="L16">
            <v>80.7</v>
          </cell>
          <cell r="M16">
            <v>42100</v>
          </cell>
          <cell r="P16" t="str">
            <v>ゆきつばき</v>
          </cell>
          <cell r="R16">
            <v>2191058</v>
          </cell>
          <cell r="T16">
            <v>81.3</v>
          </cell>
          <cell r="W16" t="str">
            <v>安福久</v>
          </cell>
          <cell r="AB16" t="str">
            <v>糸福（大分）</v>
          </cell>
          <cell r="AG16" t="str">
            <v>平茂勝</v>
          </cell>
          <cell r="AQ16" t="str">
            <v>T1810584879303</v>
          </cell>
          <cell r="AT16" t="str">
            <v>空胎</v>
          </cell>
        </row>
        <row r="17">
          <cell r="B17">
            <v>616</v>
          </cell>
          <cell r="E17" t="str">
            <v>雌</v>
          </cell>
          <cell r="F17" t="str">
            <v>はるひらしげ</v>
          </cell>
          <cell r="I17">
            <v>0</v>
          </cell>
          <cell r="K17">
            <v>1607960</v>
          </cell>
          <cell r="L17">
            <v>83</v>
          </cell>
          <cell r="M17">
            <v>41115</v>
          </cell>
          <cell r="P17" t="str">
            <v>ひらしげかつ</v>
          </cell>
          <cell r="R17">
            <v>1222312</v>
          </cell>
          <cell r="T17">
            <v>82.4</v>
          </cell>
          <cell r="W17" t="str">
            <v>平茂晴</v>
          </cell>
          <cell r="AB17" t="str">
            <v>平茂勝</v>
          </cell>
          <cell r="AG17" t="str">
            <v>紋次郎</v>
          </cell>
          <cell r="AQ17" t="str">
            <v>T7810208962026</v>
          </cell>
          <cell r="AT17" t="str">
            <v>空胎</v>
          </cell>
        </row>
        <row r="18">
          <cell r="B18">
            <v>617</v>
          </cell>
          <cell r="E18" t="str">
            <v>雌</v>
          </cell>
          <cell r="F18" t="str">
            <v>ももこ</v>
          </cell>
          <cell r="I18">
            <v>0</v>
          </cell>
          <cell r="K18">
            <v>2507709</v>
          </cell>
          <cell r="L18">
            <v>80.599999999999994</v>
          </cell>
          <cell r="M18">
            <v>41960</v>
          </cell>
          <cell r="P18" t="str">
            <v>つくし</v>
          </cell>
          <cell r="R18">
            <v>2267145</v>
          </cell>
          <cell r="T18">
            <v>80.5</v>
          </cell>
          <cell r="W18" t="str">
            <v>平茂晴</v>
          </cell>
          <cell r="AB18" t="str">
            <v>勝忠平</v>
          </cell>
          <cell r="AG18" t="str">
            <v>牛若丸（長崎）</v>
          </cell>
          <cell r="AQ18" t="str">
            <v>T7810208962026</v>
          </cell>
          <cell r="AT18" t="str">
            <v>空胎</v>
          </cell>
        </row>
        <row r="19">
          <cell r="B19">
            <v>618</v>
          </cell>
          <cell r="E19" t="str">
            <v>雌</v>
          </cell>
          <cell r="F19" t="str">
            <v>かねたろう</v>
          </cell>
          <cell r="I19">
            <v>0</v>
          </cell>
          <cell r="K19">
            <v>2532695</v>
          </cell>
          <cell r="L19">
            <v>81.099999999999994</v>
          </cell>
          <cell r="M19">
            <v>42229</v>
          </cell>
          <cell r="P19" t="str">
            <v>あきさかえ</v>
          </cell>
          <cell r="R19">
            <v>2347515</v>
          </cell>
          <cell r="T19">
            <v>79.7</v>
          </cell>
          <cell r="W19" t="str">
            <v>金太郎３</v>
          </cell>
          <cell r="AB19" t="str">
            <v>福栄</v>
          </cell>
          <cell r="AG19" t="str">
            <v>北仁</v>
          </cell>
          <cell r="AQ19" t="str">
            <v>T5810332972315</v>
          </cell>
          <cell r="AT19" t="str">
            <v>空胎</v>
          </cell>
        </row>
        <row r="20">
          <cell r="B20">
            <v>619</v>
          </cell>
          <cell r="E20" t="str">
            <v>雌</v>
          </cell>
          <cell r="F20" t="str">
            <v>ももか</v>
          </cell>
          <cell r="I20">
            <v>0</v>
          </cell>
          <cell r="K20">
            <v>1866775</v>
          </cell>
          <cell r="L20">
            <v>81.400000000000006</v>
          </cell>
          <cell r="M20">
            <v>44032</v>
          </cell>
          <cell r="P20" t="str">
            <v>さくら</v>
          </cell>
          <cell r="R20">
            <v>1635567</v>
          </cell>
          <cell r="T20">
            <v>81.3</v>
          </cell>
          <cell r="W20" t="str">
            <v>美国桜</v>
          </cell>
          <cell r="AB20" t="str">
            <v>安福久</v>
          </cell>
          <cell r="AG20" t="str">
            <v>勝忠平</v>
          </cell>
          <cell r="AQ20" t="str">
            <v>T7810667472961</v>
          </cell>
          <cell r="AT20" t="str">
            <v>空胎</v>
          </cell>
        </row>
        <row r="21">
          <cell r="B21">
            <v>620</v>
          </cell>
          <cell r="E21" t="str">
            <v>雌</v>
          </cell>
          <cell r="F21" t="str">
            <v>ともひめ</v>
          </cell>
          <cell r="I21">
            <v>0</v>
          </cell>
          <cell r="K21">
            <v>1635063</v>
          </cell>
          <cell r="L21">
            <v>83.1</v>
          </cell>
          <cell r="M21">
            <v>41473</v>
          </cell>
          <cell r="P21" t="str">
            <v>あつひめ</v>
          </cell>
          <cell r="R21">
            <v>1536765</v>
          </cell>
          <cell r="T21">
            <v>86.2</v>
          </cell>
          <cell r="W21" t="str">
            <v>安福久</v>
          </cell>
          <cell r="AB21" t="str">
            <v>勝忠平</v>
          </cell>
          <cell r="AG21" t="str">
            <v>福栄</v>
          </cell>
          <cell r="AQ21">
            <v>0</v>
          </cell>
          <cell r="AT21" t="str">
            <v>空胎</v>
          </cell>
        </row>
        <row r="22">
          <cell r="B22">
            <v>621</v>
          </cell>
        </row>
        <row r="23">
          <cell r="B23">
            <v>622</v>
          </cell>
          <cell r="E23" t="str">
            <v>雌</v>
          </cell>
          <cell r="F23" t="str">
            <v>ふくたろう２９</v>
          </cell>
          <cell r="I23">
            <v>0</v>
          </cell>
          <cell r="K23">
            <v>1767512</v>
          </cell>
          <cell r="L23">
            <v>81</v>
          </cell>
          <cell r="M23">
            <v>43064</v>
          </cell>
          <cell r="P23" t="str">
            <v>ふく１の２５</v>
          </cell>
          <cell r="R23">
            <v>1609539</v>
          </cell>
          <cell r="T23">
            <v>82.1</v>
          </cell>
          <cell r="W23" t="str">
            <v>金太郎３</v>
          </cell>
          <cell r="AB23" t="str">
            <v>安平栄</v>
          </cell>
          <cell r="AG23" t="str">
            <v>平茂勝</v>
          </cell>
          <cell r="AQ23" t="str">
            <v>T4810657400547</v>
          </cell>
          <cell r="AT23" t="str">
            <v>8.1.27姫晴久付</v>
          </cell>
        </row>
        <row r="24">
          <cell r="B24">
            <v>623</v>
          </cell>
          <cell r="E24" t="str">
            <v>雌</v>
          </cell>
          <cell r="F24" t="str">
            <v>わかひさ２</v>
          </cell>
          <cell r="I24">
            <v>0</v>
          </cell>
          <cell r="K24">
            <v>2608942</v>
          </cell>
          <cell r="L24">
            <v>82.8</v>
          </cell>
          <cell r="M24">
            <v>42962</v>
          </cell>
          <cell r="P24" t="str">
            <v>わか３１</v>
          </cell>
          <cell r="R24">
            <v>1506308</v>
          </cell>
          <cell r="T24">
            <v>83</v>
          </cell>
          <cell r="W24" t="str">
            <v>安福久</v>
          </cell>
          <cell r="AB24" t="str">
            <v>平茂晴</v>
          </cell>
          <cell r="AG24" t="str">
            <v>第20平茂</v>
          </cell>
          <cell r="AT24" t="str">
            <v>7.11.24若百合付</v>
          </cell>
        </row>
        <row r="25">
          <cell r="B25">
            <v>624</v>
          </cell>
          <cell r="E25" t="str">
            <v>雌</v>
          </cell>
          <cell r="F25" t="str">
            <v>みゆき１の１</v>
          </cell>
          <cell r="I25">
            <v>0</v>
          </cell>
          <cell r="K25">
            <v>1663916</v>
          </cell>
          <cell r="L25">
            <v>82.9</v>
          </cell>
          <cell r="M25">
            <v>41903</v>
          </cell>
          <cell r="P25" t="str">
            <v>みゆき１</v>
          </cell>
          <cell r="R25">
            <v>1433527</v>
          </cell>
          <cell r="T25">
            <v>81.8</v>
          </cell>
          <cell r="W25" t="str">
            <v>平茂晴</v>
          </cell>
          <cell r="AB25" t="str">
            <v>勝忠平</v>
          </cell>
          <cell r="AG25" t="str">
            <v>糸晴（佐）</v>
          </cell>
          <cell r="AQ25" t="str">
            <v>T8810441272298</v>
          </cell>
          <cell r="AT25" t="str">
            <v>8.3.17受精卵移植±</v>
          </cell>
          <cell r="AU25" t="str">
            <v>（暁之藤×美国桜×百合茂）</v>
          </cell>
        </row>
        <row r="26">
          <cell r="B26">
            <v>625</v>
          </cell>
          <cell r="E26" t="str">
            <v>雌</v>
          </cell>
          <cell r="F26" t="str">
            <v>こつな535の5</v>
          </cell>
          <cell r="I26">
            <v>0</v>
          </cell>
          <cell r="K26">
            <v>1916641</v>
          </cell>
          <cell r="L26">
            <v>81.7</v>
          </cell>
          <cell r="M26">
            <v>44711</v>
          </cell>
          <cell r="P26" t="str">
            <v>こつな535</v>
          </cell>
          <cell r="R26">
            <v>1606208</v>
          </cell>
          <cell r="T26">
            <v>80.7</v>
          </cell>
          <cell r="W26" t="str">
            <v>金太郎３</v>
          </cell>
          <cell r="AB26" t="str">
            <v>安福久</v>
          </cell>
          <cell r="AG26" t="str">
            <v>平茂勝</v>
          </cell>
          <cell r="AQ26" t="str">
            <v>T4810888387818</v>
          </cell>
          <cell r="AT26" t="str">
            <v>空胎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workbookViewId="0">
      <selection activeCell="S17" sqref="S17"/>
    </sheetView>
  </sheetViews>
  <sheetFormatPr defaultRowHeight="18.45"/>
  <cols>
    <col min="1" max="1" width="6.7109375" customWidth="1"/>
    <col min="2" max="2" width="15.140625" customWidth="1"/>
    <col min="3" max="3" width="5.5" customWidth="1"/>
    <col min="4" max="4" width="11.640625" bestFit="1" customWidth="1"/>
    <col min="5" max="5" width="6.640625" bestFit="1" customWidth="1"/>
    <col min="6" max="6" width="5.640625" customWidth="1"/>
    <col min="7" max="7" width="9.5" bestFit="1" customWidth="1"/>
    <col min="8" max="8" width="10.2109375" bestFit="1" customWidth="1"/>
    <col min="9" max="9" width="14.2109375" bestFit="1" customWidth="1"/>
    <col min="10" max="10" width="3.5" bestFit="1" customWidth="1"/>
    <col min="12" max="12" width="7.140625" bestFit="1" customWidth="1"/>
    <col min="13" max="13" width="11.2109375" bestFit="1" customWidth="1"/>
    <col min="14" max="14" width="12.35546875" bestFit="1" customWidth="1"/>
    <col min="15" max="15" width="8.640625" customWidth="1"/>
    <col min="16" max="16" width="11.640625" bestFit="1" customWidth="1"/>
    <col min="17" max="17" width="34.85546875" customWidth="1"/>
  </cols>
  <sheetData>
    <row r="1" spans="1:17">
      <c r="A1" s="12" t="s">
        <v>0</v>
      </c>
      <c r="B1" s="12"/>
      <c r="C1" s="13"/>
      <c r="D1" s="12" t="str">
        <f>+'[1]子牛（２０）'!D1</f>
        <v>令和8年5月12日現在</v>
      </c>
      <c r="E1" s="14"/>
      <c r="F1" s="12"/>
      <c r="G1" s="15"/>
      <c r="H1" s="12"/>
      <c r="I1" s="15"/>
      <c r="J1" s="12"/>
      <c r="K1" s="12"/>
      <c r="L1" s="14"/>
      <c r="M1" s="12"/>
      <c r="N1" s="12"/>
      <c r="O1" s="12"/>
      <c r="P1" s="16"/>
      <c r="Q1" s="12"/>
    </row>
    <row r="2" spans="1:17">
      <c r="A2" s="12"/>
      <c r="B2" s="12"/>
      <c r="C2" s="13"/>
      <c r="D2" s="12"/>
      <c r="E2" s="14"/>
      <c r="F2" s="12"/>
      <c r="G2" s="15"/>
      <c r="H2" s="12"/>
      <c r="I2" s="15"/>
      <c r="J2" s="12"/>
      <c r="K2" s="12"/>
      <c r="L2" s="14"/>
      <c r="M2" s="12"/>
      <c r="N2" s="12"/>
      <c r="O2" s="12"/>
      <c r="P2" s="16"/>
      <c r="Q2" s="12"/>
    </row>
    <row r="3" spans="1:17" ht="19.3">
      <c r="A3" s="12"/>
      <c r="B3" s="17" t="s">
        <v>1</v>
      </c>
      <c r="C3" s="25">
        <f>+'[1]子牛（２０）'!C3:E3</f>
        <v>46162</v>
      </c>
      <c r="D3" s="25"/>
      <c r="E3" s="25"/>
      <c r="F3" s="12"/>
      <c r="G3" s="12"/>
      <c r="H3" s="15"/>
      <c r="I3" s="12"/>
      <c r="J3" s="12"/>
      <c r="K3" s="12"/>
      <c r="L3" s="17"/>
      <c r="M3" s="12"/>
      <c r="N3" s="14"/>
      <c r="O3" s="12"/>
      <c r="P3" s="18"/>
      <c r="Q3" s="19"/>
    </row>
    <row r="4" spans="1:17" ht="36.9">
      <c r="A4" s="20" t="s">
        <v>2</v>
      </c>
      <c r="B4" s="20" t="s">
        <v>3</v>
      </c>
      <c r="C4" s="26" t="s">
        <v>4</v>
      </c>
      <c r="D4" s="26"/>
      <c r="E4" s="21" t="s">
        <v>5</v>
      </c>
      <c r="F4" s="20" t="s">
        <v>6</v>
      </c>
      <c r="G4" s="22" t="s">
        <v>7</v>
      </c>
      <c r="H4" s="20" t="s">
        <v>8</v>
      </c>
      <c r="I4" s="22" t="s">
        <v>9</v>
      </c>
      <c r="J4" s="27" t="s">
        <v>10</v>
      </c>
      <c r="K4" s="27"/>
      <c r="L4" s="21" t="s">
        <v>11</v>
      </c>
      <c r="M4" s="20" t="s">
        <v>12</v>
      </c>
      <c r="N4" s="20" t="s">
        <v>13</v>
      </c>
      <c r="O4" s="23" t="s">
        <v>14</v>
      </c>
      <c r="P4" s="24" t="s">
        <v>15</v>
      </c>
      <c r="Q4" s="20" t="s">
        <v>16</v>
      </c>
    </row>
    <row r="5" spans="1:17">
      <c r="A5" s="1">
        <f>+[1]※データ成２０!B2</f>
        <v>601</v>
      </c>
      <c r="B5" s="1" t="str">
        <f>+[1]※データ成２０!F2</f>
        <v>こゆき</v>
      </c>
      <c r="C5" s="2"/>
      <c r="D5" s="3">
        <f>IF([1]※データ成２０!K2=0,[1]※データ成２０!I2,+[1]※データ成２０!K2)</f>
        <v>1718895</v>
      </c>
      <c r="E5" s="4">
        <f>+[1]※データ成２０!L2</f>
        <v>82.1</v>
      </c>
      <c r="F5" s="1" t="str">
        <f>+[1]※データ成２０!E2</f>
        <v>雌</v>
      </c>
      <c r="G5" s="5">
        <f>+[1]※データ成２０!M2</f>
        <v>42529</v>
      </c>
      <c r="H5" s="1" t="str">
        <f>+[1]※データ成２０!W2</f>
        <v>百合白清２</v>
      </c>
      <c r="I5" s="5" t="str">
        <f>+[1]※データ成２０!P2</f>
        <v>みゆき</v>
      </c>
      <c r="J5" s="6"/>
      <c r="K5" s="3">
        <f>+[1]※データ成２０!R2</f>
        <v>2493103</v>
      </c>
      <c r="L5" s="4">
        <f>+[1]※データ成２０!T2</f>
        <v>85.5</v>
      </c>
      <c r="M5" s="1" t="str">
        <f>+[1]※データ成２０!AB2</f>
        <v>安福久</v>
      </c>
      <c r="N5" s="1" t="str">
        <f>+[1]※データ成２０!AG2</f>
        <v>勝忠平</v>
      </c>
      <c r="O5" s="7" t="str">
        <f>IF([1]※データ成２０!AQ2&lt;&gt;"","◎",0)</f>
        <v>◎</v>
      </c>
      <c r="P5" s="8"/>
      <c r="Q5" s="1" t="str">
        <f>+[1]※データ成２０!AT2&amp;" "&amp;[1]※データ成２０!AU2</f>
        <v xml:space="preserve">8.2.3正忠平付 </v>
      </c>
    </row>
    <row r="6" spans="1:17">
      <c r="A6" s="1">
        <f>+[1]※データ成２０!B3</f>
        <v>602</v>
      </c>
      <c r="B6" s="1" t="str">
        <f>+[1]※データ成２０!F3</f>
        <v>きんせいはれ</v>
      </c>
      <c r="C6" s="2"/>
      <c r="D6" s="3">
        <f>IF([1]※データ成２０!K3=0,[1]※データ成２０!I3,+[1]※データ成２０!K3)</f>
        <v>1748622</v>
      </c>
      <c r="E6" s="4">
        <f>+[1]※データ成２０!L3</f>
        <v>81</v>
      </c>
      <c r="F6" s="1" t="str">
        <f>+[1]※データ成２０!E3</f>
        <v>雌</v>
      </c>
      <c r="G6" s="5">
        <f>+[1]※データ成２０!M3</f>
        <v>42837</v>
      </c>
      <c r="H6" s="1" t="str">
        <f>+[1]※データ成２０!W3</f>
        <v>平茂晴</v>
      </c>
      <c r="I6" s="5" t="str">
        <f>+[1]※データ成２０!P3</f>
        <v>きんせい３の２１</v>
      </c>
      <c r="J6" s="6"/>
      <c r="K6" s="3">
        <f>+[1]※データ成２０!R3</f>
        <v>2488266</v>
      </c>
      <c r="L6" s="4">
        <f>+[1]※データ成２０!T3</f>
        <v>80.5</v>
      </c>
      <c r="M6" s="1" t="str">
        <f>+[1]※データ成２０!AB3</f>
        <v>百合茂</v>
      </c>
      <c r="N6" s="1" t="str">
        <f>+[1]※データ成２０!AG3</f>
        <v>安福久</v>
      </c>
      <c r="O6" s="7" t="str">
        <f>IF([1]※データ成２０!AQ3&lt;&gt;"","◎",0)</f>
        <v>◎</v>
      </c>
      <c r="P6" s="8"/>
      <c r="Q6" s="1" t="str">
        <f>+[1]※データ成２０!AT3&amp;" "&amp;[1]※データ成２０!AU3</f>
        <v xml:space="preserve">空胎 </v>
      </c>
    </row>
    <row r="7" spans="1:17">
      <c r="A7" s="1">
        <f>+[1]※データ成２０!B4</f>
        <v>603</v>
      </c>
      <c r="B7" s="1" t="str">
        <f>+[1]※データ成２０!F4</f>
        <v>しおる</v>
      </c>
      <c r="C7" s="2"/>
      <c r="D7" s="3">
        <f>IF([1]※データ成２０!K4=0,[1]※データ成２０!I4,+[1]※データ成２０!K4)</f>
        <v>2626706</v>
      </c>
      <c r="E7" s="4">
        <f>+[1]※データ成２０!L4</f>
        <v>80.900000000000006</v>
      </c>
      <c r="F7" s="1" t="str">
        <f>+[1]※データ成２０!E4</f>
        <v>雌</v>
      </c>
      <c r="G7" s="5">
        <f>+[1]※データ成２０!M4</f>
        <v>43012</v>
      </c>
      <c r="H7" s="1" t="str">
        <f>+[1]※データ成２０!W4</f>
        <v>平茂晴</v>
      </c>
      <c r="I7" s="5" t="str">
        <f>+[1]※データ成２０!P4</f>
        <v>あきゆり</v>
      </c>
      <c r="J7" s="6"/>
      <c r="K7" s="3">
        <f>+[1]※データ成２０!R4</f>
        <v>2357401</v>
      </c>
      <c r="L7" s="4">
        <f>+[1]※データ成２０!T4</f>
        <v>80.7</v>
      </c>
      <c r="M7" s="1" t="str">
        <f>+[1]※データ成２０!AB4</f>
        <v>百合茂</v>
      </c>
      <c r="N7" s="1" t="str">
        <f>+[1]※データ成２０!AG4</f>
        <v>安平</v>
      </c>
      <c r="O7" s="7" t="str">
        <f>IF([1]※データ成２０!AQ4&lt;&gt;"","◎",0)</f>
        <v>◎</v>
      </c>
      <c r="P7" s="8"/>
      <c r="Q7" s="1" t="str">
        <f>+[1]※データ成２０!AT4&amp;" "&amp;[1]※データ成２０!AU4</f>
        <v xml:space="preserve">8.3.27福増付 </v>
      </c>
    </row>
    <row r="8" spans="1:17">
      <c r="A8" s="1">
        <f>+[1]※データ成２０!B5</f>
        <v>604</v>
      </c>
      <c r="B8" s="1" t="str">
        <f>+[1]※データ成２０!F5</f>
        <v>ふく</v>
      </c>
      <c r="C8" s="2"/>
      <c r="D8" s="3">
        <f>IF([1]※データ成２０!K5=0,[1]※データ成２０!I5,+[1]※データ成２０!K5)</f>
        <v>2421179</v>
      </c>
      <c r="E8" s="4">
        <f>+[1]※データ成２０!L5</f>
        <v>79.7</v>
      </c>
      <c r="F8" s="1" t="str">
        <f>+[1]※データ成２０!E5</f>
        <v>雌</v>
      </c>
      <c r="G8" s="5">
        <f>+[1]※データ成２０!M5</f>
        <v>40712</v>
      </c>
      <c r="H8" s="1" t="str">
        <f>+[1]※データ成２０!W5</f>
        <v>安福久</v>
      </c>
      <c r="I8" s="5" t="str">
        <f>+[1]※データ成２０!P5</f>
        <v>すかい</v>
      </c>
      <c r="J8" s="6"/>
      <c r="K8" s="3">
        <f>+[1]※データ成２０!R5</f>
        <v>2341614</v>
      </c>
      <c r="L8" s="4">
        <f>+[1]※データ成２０!T5</f>
        <v>79.599999999999994</v>
      </c>
      <c r="M8" s="1" t="str">
        <f>+[1]※データ成２０!AB5</f>
        <v>金幸</v>
      </c>
      <c r="N8" s="1" t="str">
        <f>+[1]※データ成２０!AG5</f>
        <v>平茂勝</v>
      </c>
      <c r="O8" s="7" t="str">
        <f>IF([1]※データ成２０!AQ5&lt;&gt;"","◎",0)</f>
        <v>◎</v>
      </c>
      <c r="P8" s="8"/>
      <c r="Q8" s="1" t="str">
        <f>+[1]※データ成２０!AT5&amp;" "&amp;[1]※データ成２０!AU5</f>
        <v xml:space="preserve">空胎・尾曲がり </v>
      </c>
    </row>
    <row r="9" spans="1:17">
      <c r="A9" s="1">
        <f>+[1]※データ成２０!B6</f>
        <v>605</v>
      </c>
      <c r="B9" s="1" t="str">
        <f>+[1]※データ成２０!F6</f>
        <v>たんと</v>
      </c>
      <c r="C9" s="2"/>
      <c r="D9" s="3">
        <f>IF([1]※データ成２０!K6=0,[1]※データ成２０!I6,+[1]※データ成２０!K6)</f>
        <v>2547615</v>
      </c>
      <c r="E9" s="4">
        <f>+[1]※データ成２０!L6</f>
        <v>81.099999999999994</v>
      </c>
      <c r="F9" s="1" t="str">
        <f>+[1]※データ成２０!E6</f>
        <v>雌</v>
      </c>
      <c r="G9" s="5">
        <f>+[1]※データ成２０!M6</f>
        <v>42463</v>
      </c>
      <c r="H9" s="1" t="str">
        <f>+[1]※データ成２０!W6</f>
        <v>金太郎３</v>
      </c>
      <c r="I9" s="5" t="str">
        <f>+[1]※データ成２０!P6</f>
        <v>かねひさ</v>
      </c>
      <c r="J9" s="6"/>
      <c r="K9" s="3">
        <f>+[1]※データ成２０!R6</f>
        <v>2384419</v>
      </c>
      <c r="L9" s="4">
        <f>+[1]※データ成２０!T6</f>
        <v>79.400000000000006</v>
      </c>
      <c r="M9" s="1" t="str">
        <f>+[1]※データ成２０!AB6</f>
        <v>安福久</v>
      </c>
      <c r="N9" s="1" t="str">
        <f>+[1]※データ成２０!AG6</f>
        <v>金幸</v>
      </c>
      <c r="O9" s="7" t="str">
        <f>IF([1]※データ成２０!AQ6&lt;&gt;"","◎",0)</f>
        <v>◎</v>
      </c>
      <c r="P9" s="8"/>
      <c r="Q9" s="1" t="str">
        <f>+[1]※データ成２０!AT6&amp;" "&amp;[1]※データ成２０!AU6</f>
        <v xml:space="preserve">空胎 </v>
      </c>
    </row>
    <row r="10" spans="1:17">
      <c r="A10" s="1">
        <f>+[1]※データ成２０!B7</f>
        <v>606</v>
      </c>
      <c r="B10" s="1" t="str">
        <f>+[1]※データ成２０!F7</f>
        <v>ゆりえ</v>
      </c>
      <c r="C10" s="2"/>
      <c r="D10" s="3">
        <f>IF([1]※データ成２０!K7=0,[1]※データ成２０!I7,+[1]※データ成２０!K7)</f>
        <v>1548876</v>
      </c>
      <c r="E10" s="4">
        <f>+[1]※データ成２０!L7</f>
        <v>82.4</v>
      </c>
      <c r="F10" s="1" t="str">
        <f>+[1]※データ成２０!E7</f>
        <v>雌</v>
      </c>
      <c r="G10" s="5">
        <f>+[1]※データ成２０!M7</f>
        <v>40516</v>
      </c>
      <c r="H10" s="1" t="str">
        <f>+[1]※データ成２０!W7</f>
        <v>百合茂</v>
      </c>
      <c r="I10" s="5" t="str">
        <f>+[1]※データ成２０!P7</f>
        <v>さか</v>
      </c>
      <c r="J10" s="6"/>
      <c r="K10" s="3">
        <f>+[1]※データ成２０!R7</f>
        <v>1181933</v>
      </c>
      <c r="L10" s="4">
        <f>+[1]※データ成２０!T7</f>
        <v>82.8</v>
      </c>
      <c r="M10" s="1" t="str">
        <f>+[1]※データ成２０!AB7</f>
        <v>安平</v>
      </c>
      <c r="N10" s="1" t="str">
        <f>+[1]※データ成２０!AG7</f>
        <v>隆桜</v>
      </c>
      <c r="O10" s="7" t="str">
        <f>IF([1]※データ成２０!AQ7&lt;&gt;"","◎",0)</f>
        <v>◎</v>
      </c>
      <c r="P10" s="8"/>
      <c r="Q10" s="1" t="str">
        <f>+[1]※データ成２０!AT7&amp;" "&amp;[1]※データ成２０!AU7</f>
        <v xml:space="preserve">空胎 </v>
      </c>
    </row>
    <row r="11" spans="1:17">
      <c r="A11" s="1">
        <f>+[1]※データ成２０!B8</f>
        <v>607</v>
      </c>
      <c r="B11" s="1" t="str">
        <f>+[1]※データ成２０!F8</f>
        <v>みつはる</v>
      </c>
      <c r="C11" s="2"/>
      <c r="D11" s="3">
        <f>IF([1]※データ成２０!K8=0,[1]※データ成２０!I8,+[1]※データ成２０!K8)</f>
        <v>2705177</v>
      </c>
      <c r="E11" s="4">
        <f>+[1]※データ成２０!L8</f>
        <v>81.900000000000006</v>
      </c>
      <c r="F11" s="1" t="str">
        <f>+[1]※データ成２０!E8</f>
        <v>雌</v>
      </c>
      <c r="G11" s="5">
        <f>+[1]※データ成２０!M8</f>
        <v>43677</v>
      </c>
      <c r="H11" s="1" t="str">
        <f>+[1]※データ成２０!W8</f>
        <v>美津照重</v>
      </c>
      <c r="I11" s="5" t="str">
        <f>+[1]※データ成２０!P8</f>
        <v>はるまつひら６</v>
      </c>
      <c r="J11" s="6"/>
      <c r="K11" s="3">
        <f>+[1]※データ成２０!R8</f>
        <v>2492667</v>
      </c>
      <c r="L11" s="4">
        <f>+[1]※データ成２０!T8</f>
        <v>82.4</v>
      </c>
      <c r="M11" s="1" t="str">
        <f>+[1]※データ成２０!AB8</f>
        <v>勝忠平</v>
      </c>
      <c r="N11" s="1" t="str">
        <f>+[1]※データ成２０!AG8</f>
        <v>福之国</v>
      </c>
      <c r="O11" s="7" t="str">
        <f>IF([1]※データ成２０!AQ8&lt;&gt;"","◎",0)</f>
        <v>◎</v>
      </c>
      <c r="P11" s="8"/>
      <c r="Q11" s="1" t="str">
        <f>+[1]※データ成２０!AT8&amp;" "&amp;[1]※データ成２０!AU8</f>
        <v xml:space="preserve">空胎・受卵牛 </v>
      </c>
    </row>
    <row r="12" spans="1:17">
      <c r="A12" s="1">
        <f>+[1]※データ成２０!B9</f>
        <v>608</v>
      </c>
      <c r="B12" s="1" t="str">
        <f>+[1]※データ成２０!F9</f>
        <v>のりこ</v>
      </c>
      <c r="C12" s="2"/>
      <c r="D12" s="3">
        <f>IF([1]※データ成２０!K9=0,[1]※データ成２０!I9,+[1]※データ成２０!K9)</f>
        <v>2392803</v>
      </c>
      <c r="E12" s="4">
        <f>+[1]※データ成２０!L9</f>
        <v>80.5</v>
      </c>
      <c r="F12" s="1" t="str">
        <f>+[1]※データ成２０!E9</f>
        <v>雌</v>
      </c>
      <c r="G12" s="5">
        <f>+[1]※データ成２０!M9</f>
        <v>40135</v>
      </c>
      <c r="H12" s="1" t="str">
        <f>+[1]※データ成２０!W9</f>
        <v>勝忠平</v>
      </c>
      <c r="I12" s="5" t="str">
        <f>+[1]※データ成２０!P9</f>
        <v>のりみ</v>
      </c>
      <c r="J12" s="6"/>
      <c r="K12" s="3">
        <f>+[1]※データ成２０!R9</f>
        <v>1403172</v>
      </c>
      <c r="L12" s="4">
        <f>+[1]※データ成２０!T9</f>
        <v>82</v>
      </c>
      <c r="M12" s="1" t="str">
        <f>+[1]※データ成２０!AB9</f>
        <v>平茂晴</v>
      </c>
      <c r="N12" s="1" t="str">
        <f>+[1]※データ成２０!AG9</f>
        <v>松寿丸</v>
      </c>
      <c r="O12" s="7" t="str">
        <f>IF([1]※データ成２０!AQ9&lt;&gt;"","◎",0)</f>
        <v>◎</v>
      </c>
      <c r="P12" s="8"/>
      <c r="Q12" s="1" t="str">
        <f>+[1]※データ成２０!AT9&amp;" "&amp;[1]※データ成２０!AU9</f>
        <v xml:space="preserve">7.12.15姫晴久付 </v>
      </c>
    </row>
    <row r="13" spans="1:17">
      <c r="A13" s="1">
        <f>+[1]※データ成２０!B10</f>
        <v>609</v>
      </c>
      <c r="B13" s="1" t="str">
        <f>+[1]※データ成２０!F10</f>
        <v>ちなつ</v>
      </c>
      <c r="C13" s="2"/>
      <c r="D13" s="3">
        <f>IF([1]※データ成２０!K10=0,[1]※データ成２０!I10,+[1]※データ成２０!K10)</f>
        <v>2875352</v>
      </c>
      <c r="E13" s="4">
        <f>+[1]※データ成２０!L10</f>
        <v>80.400000000000006</v>
      </c>
      <c r="F13" s="1" t="str">
        <f>+[1]※データ成２０!E10</f>
        <v>雌</v>
      </c>
      <c r="G13" s="5">
        <f>+[1]※データ成２０!M10</f>
        <v>45079</v>
      </c>
      <c r="H13" s="1" t="str">
        <f>+[1]※データ成２０!W10</f>
        <v>関平照</v>
      </c>
      <c r="I13" s="5" t="str">
        <f>+[1]※データ成２０!P10</f>
        <v>りょうつ</v>
      </c>
      <c r="J13" s="6"/>
      <c r="K13" s="3">
        <f>+[1]※データ成２０!R10</f>
        <v>2794621</v>
      </c>
      <c r="L13" s="4">
        <f>+[1]※データ成２０!T10</f>
        <v>81.400000000000006</v>
      </c>
      <c r="M13" s="1" t="str">
        <f>+[1]※データ成２０!AB10</f>
        <v>諒太郎</v>
      </c>
      <c r="N13" s="1" t="str">
        <f>+[1]※データ成２０!AG10</f>
        <v>耕富士</v>
      </c>
      <c r="O13" s="7" t="str">
        <f>IF([1]※データ成２０!AQ10&lt;&gt;"","◎",0)</f>
        <v>◎</v>
      </c>
      <c r="P13" s="8"/>
      <c r="Q13" s="1" t="str">
        <f>+[1]※データ成２０!AT10&amp;" "&amp;[1]※データ成２０!AU10</f>
        <v xml:space="preserve">空胎 </v>
      </c>
    </row>
    <row r="14" spans="1:17">
      <c r="A14" s="1">
        <f>+[1]※データ成２０!B11</f>
        <v>610</v>
      </c>
      <c r="B14" s="1" t="str">
        <f>+[1]※データ成２０!F11</f>
        <v>すずか</v>
      </c>
      <c r="C14" s="2"/>
      <c r="D14" s="3">
        <f>IF([1]※データ成２０!K11=0,[1]※データ成２０!I11,+[1]※データ成２０!K11)</f>
        <v>2847741</v>
      </c>
      <c r="E14" s="4">
        <f>+[1]※データ成２０!L11</f>
        <v>80.900000000000006</v>
      </c>
      <c r="F14" s="1" t="str">
        <f>+[1]※データ成２０!E11</f>
        <v>雌</v>
      </c>
      <c r="G14" s="5">
        <f>+[1]※データ成２０!M11</f>
        <v>44783</v>
      </c>
      <c r="H14" s="1" t="str">
        <f>+[1]※データ成２０!W11</f>
        <v>夏百合</v>
      </c>
      <c r="I14" s="5" t="str">
        <f>+[1]※データ成２０!P11</f>
        <v>すずしろ</v>
      </c>
      <c r="J14" s="6"/>
      <c r="K14" s="3">
        <f>+[1]※データ成２０!R11</f>
        <v>2592473</v>
      </c>
      <c r="L14" s="4">
        <f>+[1]※データ成２０!T11</f>
        <v>80.3</v>
      </c>
      <c r="M14" s="1" t="str">
        <f>+[1]※データ成２０!AB11</f>
        <v>平茂晴</v>
      </c>
      <c r="N14" s="1" t="str">
        <f>+[1]※データ成２０!AG11</f>
        <v>安福久</v>
      </c>
      <c r="O14" s="7" t="str">
        <f>IF([1]※データ成２０!AQ11&lt;&gt;"","◎",0)</f>
        <v>◎</v>
      </c>
      <c r="P14" s="8"/>
      <c r="Q14" s="1" t="str">
        <f>+[1]※データ成２０!AT11&amp;" "&amp;[1]※データ成２０!AU11</f>
        <v xml:space="preserve">空胎 </v>
      </c>
    </row>
    <row r="15" spans="1:17">
      <c r="A15" s="1">
        <f>+[1]※データ成２０!B12</f>
        <v>611</v>
      </c>
      <c r="B15" s="1" t="str">
        <f>+[1]※データ成２０!F12</f>
        <v>さゆり</v>
      </c>
      <c r="C15" s="2"/>
      <c r="D15" s="3">
        <f>IF([1]※データ成２０!K12=0,[1]※データ成２０!I12,+[1]※データ成２０!K12)</f>
        <v>2582919</v>
      </c>
      <c r="E15" s="4">
        <f>+[1]※データ成２０!L12</f>
        <v>80.599999999999994</v>
      </c>
      <c r="F15" s="1" t="str">
        <f>+[1]※データ成２０!E12</f>
        <v>雌</v>
      </c>
      <c r="G15" s="5">
        <f>+[1]※データ成２０!M12</f>
        <v>42708</v>
      </c>
      <c r="H15" s="1" t="str">
        <f>+[1]※データ成２０!W12</f>
        <v>百合茂</v>
      </c>
      <c r="I15" s="5" t="str">
        <f>+[1]※データ成２０!P12</f>
        <v>ひろはし9の2</v>
      </c>
      <c r="J15" s="6"/>
      <c r="K15" s="3">
        <f>+[1]※データ成２０!R12</f>
        <v>2451140</v>
      </c>
      <c r="L15" s="4">
        <f>+[1]※データ成２０!T12</f>
        <v>79.8</v>
      </c>
      <c r="M15" s="1" t="str">
        <f>+[1]※データ成２０!AB12</f>
        <v>安福久</v>
      </c>
      <c r="N15" s="1" t="str">
        <f>+[1]※データ成２０!AG12</f>
        <v>勝忠平</v>
      </c>
      <c r="O15" s="7" t="str">
        <f>IF([1]※データ成２０!AQ12&lt;&gt;"","◎",0)</f>
        <v>◎</v>
      </c>
      <c r="P15" s="8"/>
      <c r="Q15" s="1" t="str">
        <f>+[1]※データ成２０!AT12&amp;" "&amp;[1]※データ成２０!AU12</f>
        <v xml:space="preserve">空胎 </v>
      </c>
    </row>
    <row r="16" spans="1:17">
      <c r="A16" s="1">
        <f>+[1]※データ成２０!B13</f>
        <v>612</v>
      </c>
      <c r="B16" s="1" t="str">
        <f>+[1]※データ成２０!F13</f>
        <v>とよまる</v>
      </c>
      <c r="C16" s="2"/>
      <c r="D16" s="3">
        <f>IF([1]※データ成２０!K13=0,[1]※データ成２０!I13,+[1]※データ成２０!K13)</f>
        <v>1678104</v>
      </c>
      <c r="E16" s="4">
        <f>+[1]※データ成２０!L13</f>
        <v>81.2</v>
      </c>
      <c r="F16" s="1" t="str">
        <f>+[1]※データ成２０!E13</f>
        <v>雌</v>
      </c>
      <c r="G16" s="5">
        <f>+[1]※データ成２０!M13</f>
        <v>42070</v>
      </c>
      <c r="H16" s="1" t="str">
        <f>+[1]※データ成２０!W13</f>
        <v>平茂晴</v>
      </c>
      <c r="I16" s="5" t="str">
        <f>+[1]※データ成２０!P13</f>
        <v>さとこ</v>
      </c>
      <c r="J16" s="6"/>
      <c r="K16" s="3">
        <f>+[1]※データ成２０!R13</f>
        <v>2183540</v>
      </c>
      <c r="L16" s="4">
        <f>+[1]※データ成２０!T13</f>
        <v>81.3</v>
      </c>
      <c r="M16" s="1" t="str">
        <f>+[1]※データ成２０!AB13</f>
        <v>平茂勝</v>
      </c>
      <c r="N16" s="1" t="str">
        <f>+[1]※データ成２０!AG13</f>
        <v>紋次郎</v>
      </c>
      <c r="O16" s="7" t="str">
        <f>IF([1]※データ成２０!AQ13&lt;&gt;"","◎",0)</f>
        <v>◎</v>
      </c>
      <c r="P16" s="8"/>
      <c r="Q16" s="1" t="str">
        <f>+[1]※データ成２０!AT13&amp;" "&amp;[1]※データ成２０!AU13</f>
        <v xml:space="preserve">空胎 </v>
      </c>
    </row>
    <row r="17" spans="1:17">
      <c r="A17" s="1">
        <f>+[1]※データ成２０!B14</f>
        <v>613</v>
      </c>
      <c r="B17" s="1" t="str">
        <f>+[1]※データ成２０!F14</f>
        <v>まつこ</v>
      </c>
      <c r="C17" s="2"/>
      <c r="D17" s="3">
        <f>IF([1]※データ成２０!K14=0,[1]※データ成２０!I14,+[1]※データ成２０!K14)</f>
        <v>2524510</v>
      </c>
      <c r="E17" s="4">
        <f>+[1]※データ成２０!L14</f>
        <v>82.1</v>
      </c>
      <c r="F17" s="1" t="str">
        <f>+[1]※データ成２０!E14</f>
        <v>雌</v>
      </c>
      <c r="G17" s="5">
        <f>+[1]※データ成２０!M14</f>
        <v>42172</v>
      </c>
      <c r="H17" s="1" t="str">
        <f>+[1]※データ成２０!W14</f>
        <v>平茂晴</v>
      </c>
      <c r="I17" s="5" t="str">
        <f>+[1]※データ成２０!P14</f>
        <v>さなえ</v>
      </c>
      <c r="J17" s="6"/>
      <c r="K17" s="3">
        <f>+[1]※データ成２０!R14</f>
        <v>1246340</v>
      </c>
      <c r="L17" s="4">
        <f>+[1]※データ成２０!T14</f>
        <v>82</v>
      </c>
      <c r="M17" s="1" t="str">
        <f>+[1]※データ成２０!AB14</f>
        <v>松寿丸</v>
      </c>
      <c r="N17" s="1" t="str">
        <f>+[1]※データ成２０!AG14</f>
        <v>平茂勝</v>
      </c>
      <c r="O17" s="7" t="str">
        <f>IF([1]※データ成２０!AQ14&lt;&gt;"","◎",0)</f>
        <v>◎</v>
      </c>
      <c r="P17" s="8"/>
      <c r="Q17" s="1" t="str">
        <f>+[1]※データ成２０!AT14&amp;" "&amp;[1]※データ成２０!AU14</f>
        <v xml:space="preserve">空胎 </v>
      </c>
    </row>
    <row r="18" spans="1:17">
      <c r="A18" s="1">
        <f>+[1]※データ成２０!B15</f>
        <v>614</v>
      </c>
      <c r="B18" s="1" t="str">
        <f>+[1]※データ成２０!F15</f>
        <v>ももこ</v>
      </c>
      <c r="C18" s="2"/>
      <c r="D18" s="3">
        <f>IF([1]※データ成２０!K15=0,[1]※データ成２０!I15,+[1]※データ成２０!K15)</f>
        <v>1757715</v>
      </c>
      <c r="E18" s="4">
        <f>+[1]※データ成２０!L15</f>
        <v>82.7</v>
      </c>
      <c r="F18" s="1" t="str">
        <f>+[1]※データ成２０!E15</f>
        <v>雌</v>
      </c>
      <c r="G18" s="5">
        <f>+[1]※データ成２０!M15</f>
        <v>42939</v>
      </c>
      <c r="H18" s="1" t="str">
        <f>+[1]※データ成２０!W15</f>
        <v>平茂晴</v>
      </c>
      <c r="I18" s="5" t="str">
        <f>+[1]※データ成２０!P15</f>
        <v>もも</v>
      </c>
      <c r="J18" s="6"/>
      <c r="K18" s="3">
        <f>+[1]※データ成２０!R15</f>
        <v>1667295</v>
      </c>
      <c r="L18" s="4">
        <f>+[1]※データ成２０!T15</f>
        <v>81.099999999999994</v>
      </c>
      <c r="M18" s="1" t="str">
        <f>+[1]※データ成２０!AB15</f>
        <v>安福久</v>
      </c>
      <c r="N18" s="1" t="str">
        <f>+[1]※データ成２０!AG15</f>
        <v>百合茂</v>
      </c>
      <c r="O18" s="7" t="str">
        <f>IF([1]※データ成２０!AQ15&lt;&gt;"","◎",0)</f>
        <v>◎</v>
      </c>
      <c r="P18" s="8"/>
      <c r="Q18" s="1" t="str">
        <f>+[1]※データ成２０!AT15&amp;" "&amp;[1]※データ成２０!AU15</f>
        <v xml:space="preserve">7.10.15若百合付 </v>
      </c>
    </row>
    <row r="19" spans="1:17">
      <c r="A19" s="1">
        <f>+[1]※データ成２０!B16</f>
        <v>615</v>
      </c>
      <c r="B19" s="1" t="str">
        <f>+[1]※データ成２０!F16</f>
        <v>ひさゆき</v>
      </c>
      <c r="C19" s="2"/>
      <c r="D19" s="3">
        <f>IF([1]※データ成２０!K16=0,[1]※データ成２０!I16,+[1]※データ成２０!K16)</f>
        <v>2522184</v>
      </c>
      <c r="E19" s="4">
        <f>+[1]※データ成２０!L16</f>
        <v>80.7</v>
      </c>
      <c r="F19" s="1" t="str">
        <f>+[1]※データ成２０!E16</f>
        <v>雌</v>
      </c>
      <c r="G19" s="5">
        <f>+[1]※データ成２０!M16</f>
        <v>42100</v>
      </c>
      <c r="H19" s="1" t="str">
        <f>+[1]※データ成２０!W16</f>
        <v>安福久</v>
      </c>
      <c r="I19" s="5" t="str">
        <f>+[1]※データ成２０!P16</f>
        <v>ゆきつばき</v>
      </c>
      <c r="J19" s="6"/>
      <c r="K19" s="3">
        <f>+[1]※データ成２０!R16</f>
        <v>2191058</v>
      </c>
      <c r="L19" s="4">
        <f>+[1]※データ成２０!T16</f>
        <v>81.3</v>
      </c>
      <c r="M19" s="1" t="str">
        <f>+[1]※データ成２０!AB16</f>
        <v>糸福（大分）</v>
      </c>
      <c r="N19" s="1" t="str">
        <f>+[1]※データ成２０!AG16</f>
        <v>平茂勝</v>
      </c>
      <c r="O19" s="7" t="str">
        <f>IF([1]※データ成２０!AQ16&lt;&gt;"","◎",0)</f>
        <v>◎</v>
      </c>
      <c r="P19" s="8"/>
      <c r="Q19" s="1" t="str">
        <f>+[1]※データ成２０!AT16&amp;" "&amp;[1]※データ成２０!AU16</f>
        <v xml:space="preserve">空胎 </v>
      </c>
    </row>
    <row r="20" spans="1:17">
      <c r="A20" s="1">
        <f>+[1]※データ成２０!B17</f>
        <v>616</v>
      </c>
      <c r="B20" s="1" t="str">
        <f>+[1]※データ成２０!F17</f>
        <v>はるひらしげ</v>
      </c>
      <c r="C20" s="2"/>
      <c r="D20" s="3">
        <f>IF([1]※データ成２０!K17=0,[1]※データ成２０!I17,+[1]※データ成２０!K17)</f>
        <v>1607960</v>
      </c>
      <c r="E20" s="4">
        <f>+[1]※データ成２０!L17</f>
        <v>83</v>
      </c>
      <c r="F20" s="1" t="str">
        <f>+[1]※データ成２０!E17</f>
        <v>雌</v>
      </c>
      <c r="G20" s="5">
        <f>+[1]※データ成２０!M17</f>
        <v>41115</v>
      </c>
      <c r="H20" s="1" t="str">
        <f>+[1]※データ成２０!W17</f>
        <v>平茂晴</v>
      </c>
      <c r="I20" s="5" t="str">
        <f>+[1]※データ成２０!P17</f>
        <v>ひらしげかつ</v>
      </c>
      <c r="J20" s="6"/>
      <c r="K20" s="3">
        <f>+[1]※データ成２０!R17</f>
        <v>1222312</v>
      </c>
      <c r="L20" s="4">
        <f>+[1]※データ成２０!T17</f>
        <v>82.4</v>
      </c>
      <c r="M20" s="1" t="str">
        <f>+[1]※データ成２０!AB17</f>
        <v>平茂勝</v>
      </c>
      <c r="N20" s="1" t="str">
        <f>+[1]※データ成２０!AG17</f>
        <v>紋次郎</v>
      </c>
      <c r="O20" s="7" t="str">
        <f>IF([1]※データ成２０!AQ17&lt;&gt;"","◎",0)</f>
        <v>◎</v>
      </c>
      <c r="P20" s="8"/>
      <c r="Q20" s="1" t="str">
        <f>+[1]※データ成２０!AT17&amp;" "&amp;[1]※データ成２０!AU17</f>
        <v xml:space="preserve">空胎 </v>
      </c>
    </row>
    <row r="21" spans="1:17">
      <c r="A21" s="1">
        <f>+[1]※データ成２０!B18</f>
        <v>617</v>
      </c>
      <c r="B21" s="1" t="str">
        <f>+[1]※データ成２０!F18</f>
        <v>ももこ</v>
      </c>
      <c r="C21" s="2"/>
      <c r="D21" s="3">
        <f>IF([1]※データ成２０!K18=0,[1]※データ成２０!I18,+[1]※データ成２０!K18)</f>
        <v>2507709</v>
      </c>
      <c r="E21" s="4">
        <f>+[1]※データ成２０!L18</f>
        <v>80.599999999999994</v>
      </c>
      <c r="F21" s="1" t="str">
        <f>+[1]※データ成２０!E18</f>
        <v>雌</v>
      </c>
      <c r="G21" s="5">
        <f>+[1]※データ成２０!M18</f>
        <v>41960</v>
      </c>
      <c r="H21" s="1" t="str">
        <f>+[1]※データ成２０!W18</f>
        <v>平茂晴</v>
      </c>
      <c r="I21" s="5" t="str">
        <f>+[1]※データ成２０!P18</f>
        <v>つくし</v>
      </c>
      <c r="J21" s="6"/>
      <c r="K21" s="3">
        <f>+[1]※データ成２０!R18</f>
        <v>2267145</v>
      </c>
      <c r="L21" s="4">
        <f>+[1]※データ成２０!T18</f>
        <v>80.5</v>
      </c>
      <c r="M21" s="1" t="str">
        <f>+[1]※データ成２０!AB18</f>
        <v>勝忠平</v>
      </c>
      <c r="N21" s="1" t="str">
        <f>+[1]※データ成２０!AG18</f>
        <v>牛若丸（長崎）</v>
      </c>
      <c r="O21" s="7" t="str">
        <f>IF([1]※データ成２０!AQ18&lt;&gt;"","◎",0)</f>
        <v>◎</v>
      </c>
      <c r="P21" s="8"/>
      <c r="Q21" s="1" t="str">
        <f>+[1]※データ成２０!AT18&amp;" "&amp;[1]※データ成２０!AU18</f>
        <v xml:space="preserve">空胎 </v>
      </c>
    </row>
    <row r="22" spans="1:17">
      <c r="A22" s="1">
        <f>+[1]※データ成２０!B19</f>
        <v>618</v>
      </c>
      <c r="B22" s="1" t="str">
        <f>+[1]※データ成２０!F19</f>
        <v>かねたろう</v>
      </c>
      <c r="C22" s="2"/>
      <c r="D22" s="3">
        <f>IF([1]※データ成２０!K19=0,[1]※データ成２０!I19,+[1]※データ成２０!K19)</f>
        <v>2532695</v>
      </c>
      <c r="E22" s="4">
        <f>+[1]※データ成２０!L19</f>
        <v>81.099999999999994</v>
      </c>
      <c r="F22" s="1" t="str">
        <f>+[1]※データ成２０!E19</f>
        <v>雌</v>
      </c>
      <c r="G22" s="5">
        <f>+[1]※データ成２０!M19</f>
        <v>42229</v>
      </c>
      <c r="H22" s="1" t="str">
        <f>+[1]※データ成２０!W19</f>
        <v>金太郎３</v>
      </c>
      <c r="I22" s="5" t="str">
        <f>+[1]※データ成２０!P19</f>
        <v>あきさかえ</v>
      </c>
      <c r="J22" s="6"/>
      <c r="K22" s="3">
        <f>+[1]※データ成２０!R19</f>
        <v>2347515</v>
      </c>
      <c r="L22" s="4">
        <f>+[1]※データ成２０!T19</f>
        <v>79.7</v>
      </c>
      <c r="M22" s="1" t="str">
        <f>+[1]※データ成２０!AB19</f>
        <v>福栄</v>
      </c>
      <c r="N22" s="1" t="str">
        <f>+[1]※データ成２０!AG19</f>
        <v>北仁</v>
      </c>
      <c r="O22" s="7" t="str">
        <f>IF([1]※データ成２０!AQ19&lt;&gt;"","◎",0)</f>
        <v>◎</v>
      </c>
      <c r="P22" s="8"/>
      <c r="Q22" s="1" t="str">
        <f>+[1]※データ成２０!AT19&amp;" "&amp;[1]※データ成２０!AU19</f>
        <v xml:space="preserve">空胎 </v>
      </c>
    </row>
    <row r="23" spans="1:17">
      <c r="A23" s="1">
        <f>+[1]※データ成２０!B20</f>
        <v>619</v>
      </c>
      <c r="B23" s="1" t="str">
        <f>+[1]※データ成２０!F20</f>
        <v>ももか</v>
      </c>
      <c r="C23" s="2"/>
      <c r="D23" s="3">
        <f>IF([1]※データ成２０!K20=0,[1]※データ成２０!I20,+[1]※データ成２０!K20)</f>
        <v>1866775</v>
      </c>
      <c r="E23" s="4">
        <f>+[1]※データ成２０!L20</f>
        <v>81.400000000000006</v>
      </c>
      <c r="F23" s="1" t="str">
        <f>+[1]※データ成２０!E20</f>
        <v>雌</v>
      </c>
      <c r="G23" s="5">
        <f>+[1]※データ成２０!M20</f>
        <v>44032</v>
      </c>
      <c r="H23" s="1" t="str">
        <f>+[1]※データ成２０!W20</f>
        <v>美国桜</v>
      </c>
      <c r="I23" s="5" t="str">
        <f>+[1]※データ成２０!P20</f>
        <v>さくら</v>
      </c>
      <c r="J23" s="6"/>
      <c r="K23" s="3">
        <f>+[1]※データ成２０!R20</f>
        <v>1635567</v>
      </c>
      <c r="L23" s="4">
        <f>+[1]※データ成２０!T20</f>
        <v>81.3</v>
      </c>
      <c r="M23" s="1" t="str">
        <f>+[1]※データ成２０!AB20</f>
        <v>安福久</v>
      </c>
      <c r="N23" s="1" t="str">
        <f>+[1]※データ成２０!AG20</f>
        <v>勝忠平</v>
      </c>
      <c r="O23" s="7" t="str">
        <f>IF([1]※データ成２０!AQ20&lt;&gt;"","◎",0)</f>
        <v>◎</v>
      </c>
      <c r="P23" s="8"/>
      <c r="Q23" s="9" t="str">
        <f>+[1]※データ成２０!AT20&amp;" "&amp;[1]※データ成２０!AU20</f>
        <v xml:space="preserve">空胎 </v>
      </c>
    </row>
    <row r="24" spans="1:17">
      <c r="A24" s="1">
        <f>+[1]※データ成２０!B21</f>
        <v>620</v>
      </c>
      <c r="B24" s="1" t="str">
        <f>+[1]※データ成２０!F21</f>
        <v>ともひめ</v>
      </c>
      <c r="C24" s="2"/>
      <c r="D24" s="3">
        <f>IF([1]※データ成２０!K21=0,[1]※データ成２０!I21,+[1]※データ成２０!K21)</f>
        <v>1635063</v>
      </c>
      <c r="E24" s="4">
        <f>+[1]※データ成２０!L21</f>
        <v>83.1</v>
      </c>
      <c r="F24" s="1" t="str">
        <f>+[1]※データ成２０!E21</f>
        <v>雌</v>
      </c>
      <c r="G24" s="5">
        <f>+[1]※データ成２０!M21</f>
        <v>41473</v>
      </c>
      <c r="H24" s="1" t="str">
        <f>+[1]※データ成２０!W21</f>
        <v>安福久</v>
      </c>
      <c r="I24" s="5" t="str">
        <f>+[1]※データ成２０!P21</f>
        <v>あつひめ</v>
      </c>
      <c r="J24" s="6"/>
      <c r="K24" s="3">
        <f>+[1]※データ成２０!R21</f>
        <v>1536765</v>
      </c>
      <c r="L24" s="4">
        <f>+[1]※データ成２０!T21</f>
        <v>86.2</v>
      </c>
      <c r="M24" s="1" t="str">
        <f>+[1]※データ成２０!AB21</f>
        <v>勝忠平</v>
      </c>
      <c r="N24" s="1" t="str">
        <f>+[1]※データ成２０!AG21</f>
        <v>福栄</v>
      </c>
      <c r="O24" s="7" t="str">
        <f>IF([1]※データ成２０!AQ21&lt;&gt;"","◎",0)</f>
        <v>◎</v>
      </c>
      <c r="P24" s="8"/>
      <c r="Q24" s="1" t="str">
        <f>+[1]※データ成２０!AT21&amp;" "&amp;[1]※データ成２０!AU21</f>
        <v xml:space="preserve">空胎 </v>
      </c>
    </row>
    <row r="25" spans="1:17">
      <c r="A25" s="1">
        <f>+[1]※データ成２０!B22</f>
        <v>621</v>
      </c>
      <c r="B25" s="1">
        <f>+[1]※データ成２０!F22</f>
        <v>0</v>
      </c>
      <c r="C25" s="2"/>
      <c r="D25" s="10">
        <f>IF([1]※データ成２０!K22=0,[1]※データ成２０!I22,+[1]※データ成２０!K22)</f>
        <v>0</v>
      </c>
      <c r="E25" s="4">
        <f>+[1]※データ成２０!L22</f>
        <v>0</v>
      </c>
      <c r="F25" s="1">
        <f>+[1]※データ成２０!E22</f>
        <v>0</v>
      </c>
      <c r="G25" s="5">
        <f>+[1]※データ成２０!M22</f>
        <v>0</v>
      </c>
      <c r="H25" s="1">
        <f>+[1]※データ成２０!W22</f>
        <v>0</v>
      </c>
      <c r="I25" s="5">
        <f>+[1]※データ成２０!P22</f>
        <v>0</v>
      </c>
      <c r="J25" s="6"/>
      <c r="K25" s="3">
        <f>+[1]※データ成２０!R22</f>
        <v>0</v>
      </c>
      <c r="L25" s="4">
        <f>+[1]※データ成２０!T22</f>
        <v>0</v>
      </c>
      <c r="M25" s="1">
        <f>+[1]※データ成２０!AB22</f>
        <v>0</v>
      </c>
      <c r="N25" s="1">
        <f>+[1]※データ成２０!AG22</f>
        <v>0</v>
      </c>
      <c r="O25" s="7">
        <f>IF([1]※データ成２０!AQ22&lt;&gt;"","◎",0)</f>
        <v>0</v>
      </c>
      <c r="P25" s="8"/>
      <c r="Q25" s="1" t="str">
        <f>+[1]※データ成２０!AT22&amp;" "&amp;[1]※データ成２０!AU22</f>
        <v xml:space="preserve"> </v>
      </c>
    </row>
    <row r="26" spans="1:17">
      <c r="A26" s="1">
        <f>+[1]※データ成２０!B23</f>
        <v>622</v>
      </c>
      <c r="B26" s="1" t="str">
        <f>+[1]※データ成２０!F23</f>
        <v>ふくたろう２９</v>
      </c>
      <c r="C26" s="2"/>
      <c r="D26" s="3">
        <f>IF([1]※データ成２０!K23=0,[1]※データ成２０!I23,+[1]※データ成２０!K23)</f>
        <v>1767512</v>
      </c>
      <c r="E26" s="4">
        <f>+[1]※データ成２０!L23</f>
        <v>81</v>
      </c>
      <c r="F26" s="1" t="str">
        <f>+[1]※データ成２０!E23</f>
        <v>雌</v>
      </c>
      <c r="G26" s="5">
        <f>+[1]※データ成２０!M23</f>
        <v>43064</v>
      </c>
      <c r="H26" s="1" t="str">
        <f>+[1]※データ成２０!W23</f>
        <v>金太郎３</v>
      </c>
      <c r="I26" s="5" t="str">
        <f>+[1]※データ成２０!P23</f>
        <v>ふく１の２５</v>
      </c>
      <c r="J26" s="6"/>
      <c r="K26" s="3">
        <f>+[1]※データ成２０!R23</f>
        <v>1609539</v>
      </c>
      <c r="L26" s="4">
        <f>+[1]※データ成２０!T23</f>
        <v>82.1</v>
      </c>
      <c r="M26" s="1" t="str">
        <f>+[1]※データ成２０!AB23</f>
        <v>安平栄</v>
      </c>
      <c r="N26" s="1" t="str">
        <f>+[1]※データ成２０!AG23</f>
        <v>平茂勝</v>
      </c>
      <c r="O26" s="7" t="str">
        <f>IF([1]※データ成２０!AQ23&lt;&gt;"","◎",0)</f>
        <v>◎</v>
      </c>
      <c r="P26" s="8"/>
      <c r="Q26" s="1" t="str">
        <f>+[1]※データ成２０!AT23&amp;" "&amp;[1]※データ成２０!AU23</f>
        <v xml:space="preserve">8.1.27姫晴久付 </v>
      </c>
    </row>
    <row r="27" spans="1:17">
      <c r="A27" s="1">
        <f>+[1]※データ成２０!B24</f>
        <v>623</v>
      </c>
      <c r="B27" s="1" t="str">
        <f>+[1]※データ成２０!F24</f>
        <v>わかひさ２</v>
      </c>
      <c r="C27" s="2"/>
      <c r="D27" s="3">
        <f>IF([1]※データ成２０!K24=0,[1]※データ成２０!I24,+[1]※データ成２０!K24)</f>
        <v>2608942</v>
      </c>
      <c r="E27" s="4">
        <f>+[1]※データ成２０!L24</f>
        <v>82.8</v>
      </c>
      <c r="F27" s="1" t="str">
        <f>+[1]※データ成２０!E24</f>
        <v>雌</v>
      </c>
      <c r="G27" s="5">
        <f>+[1]※データ成２０!M24</f>
        <v>42962</v>
      </c>
      <c r="H27" s="1" t="str">
        <f>+[1]※データ成２０!W24</f>
        <v>安福久</v>
      </c>
      <c r="I27" s="5" t="str">
        <f>+[1]※データ成２０!P24</f>
        <v>わか３１</v>
      </c>
      <c r="J27" s="6"/>
      <c r="K27" s="3">
        <f>+[1]※データ成２０!R24</f>
        <v>1506308</v>
      </c>
      <c r="L27" s="4">
        <f>+[1]※データ成２０!T24</f>
        <v>83</v>
      </c>
      <c r="M27" s="1" t="str">
        <f>+[1]※データ成２０!AB24</f>
        <v>平茂晴</v>
      </c>
      <c r="N27" s="1" t="str">
        <f>+[1]※データ成２０!AG24</f>
        <v>第20平茂</v>
      </c>
      <c r="O27" s="7">
        <f>IF([1]※データ成２０!AQ24&lt;&gt;"","◎",0)</f>
        <v>0</v>
      </c>
      <c r="P27" s="8"/>
      <c r="Q27" s="1" t="str">
        <f>+[1]※データ成２０!AT24&amp;" "&amp;[1]※データ成２０!AU24</f>
        <v xml:space="preserve">7.11.24若百合付 </v>
      </c>
    </row>
    <row r="28" spans="1:17" ht="36.9">
      <c r="A28" s="1">
        <f>+[1]※データ成２０!B25</f>
        <v>624</v>
      </c>
      <c r="B28" s="1" t="str">
        <f>+[1]※データ成２０!F25</f>
        <v>みゆき１の１</v>
      </c>
      <c r="C28" s="2"/>
      <c r="D28" s="3">
        <f>IF([1]※データ成２０!K25=0,[1]※データ成２０!I25,+[1]※データ成２０!K25)</f>
        <v>1663916</v>
      </c>
      <c r="E28" s="4">
        <f>+[1]※データ成２０!L25</f>
        <v>82.9</v>
      </c>
      <c r="F28" s="1" t="str">
        <f>+[1]※データ成２０!E25</f>
        <v>雌</v>
      </c>
      <c r="G28" s="5">
        <f>+[1]※データ成２０!M25</f>
        <v>41903</v>
      </c>
      <c r="H28" s="1" t="str">
        <f>+[1]※データ成２０!W25</f>
        <v>平茂晴</v>
      </c>
      <c r="I28" s="5" t="str">
        <f>+[1]※データ成２０!P25</f>
        <v>みゆき１</v>
      </c>
      <c r="J28" s="6"/>
      <c r="K28" s="3">
        <f>+[1]※データ成２０!R25</f>
        <v>1433527</v>
      </c>
      <c r="L28" s="4">
        <f>+[1]※データ成２０!T25</f>
        <v>81.8</v>
      </c>
      <c r="M28" s="1" t="str">
        <f>+[1]※データ成２０!AB25</f>
        <v>勝忠平</v>
      </c>
      <c r="N28" s="1" t="str">
        <f>+[1]※データ成２０!AG25</f>
        <v>糸晴（佐）</v>
      </c>
      <c r="O28" s="7" t="str">
        <f>IF([1]※データ成２０!AQ25&lt;&gt;"","◎",0)</f>
        <v>◎</v>
      </c>
      <c r="P28" s="8"/>
      <c r="Q28" s="11" t="str">
        <f>+[1]※データ成２０!AT25&amp;" "&amp;[1]※データ成２０!AU25</f>
        <v>8.3.17受精卵移植± （暁之藤×美国桜×百合茂）</v>
      </c>
    </row>
    <row r="29" spans="1:17">
      <c r="A29" s="1">
        <f>+[1]※データ成２０!B26</f>
        <v>625</v>
      </c>
      <c r="B29" s="1" t="str">
        <f>+[1]※データ成２０!F26</f>
        <v>こつな535の5</v>
      </c>
      <c r="C29" s="2"/>
      <c r="D29" s="3">
        <f>IF([1]※データ成２０!K26=0,[1]※データ成２０!I26,+[1]※データ成２０!K26)</f>
        <v>1916641</v>
      </c>
      <c r="E29" s="4">
        <f>+[1]※データ成２０!L26</f>
        <v>81.7</v>
      </c>
      <c r="F29" s="1" t="str">
        <f>+[1]※データ成２０!E26</f>
        <v>雌</v>
      </c>
      <c r="G29" s="5">
        <f>+[1]※データ成２０!M26</f>
        <v>44711</v>
      </c>
      <c r="H29" s="1" t="str">
        <f>+[1]※データ成２０!W26</f>
        <v>金太郎３</v>
      </c>
      <c r="I29" s="5" t="str">
        <f>+[1]※データ成２０!P26</f>
        <v>こつな535</v>
      </c>
      <c r="J29" s="6"/>
      <c r="K29" s="3">
        <f>+[1]※データ成２０!R26</f>
        <v>1606208</v>
      </c>
      <c r="L29" s="4">
        <f>+[1]※データ成２０!T26</f>
        <v>80.7</v>
      </c>
      <c r="M29" s="1" t="str">
        <f>+[1]※データ成２０!AB26</f>
        <v>安福久</v>
      </c>
      <c r="N29" s="1" t="str">
        <f>+[1]※データ成２０!AG26</f>
        <v>平茂勝</v>
      </c>
      <c r="O29" s="7" t="str">
        <f>IF([1]※データ成２０!AQ26&lt;&gt;"","◎",0)</f>
        <v>◎</v>
      </c>
      <c r="P29" s="8"/>
      <c r="Q29" s="1" t="str">
        <f>+[1]※データ成２０!AT26&amp;" "&amp;[1]※データ成２０!AU26</f>
        <v xml:space="preserve">空胎 </v>
      </c>
    </row>
  </sheetData>
  <mergeCells count="3">
    <mergeCell ref="C3:E3"/>
    <mergeCell ref="C4:D4"/>
    <mergeCell ref="J4:K4"/>
  </mergeCells>
  <phoneticPr fontId="2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mori森下　晃成　３　長崎県畜産部畜産課</dc:creator>
  <cp:lastModifiedBy>川内 敦司</cp:lastModifiedBy>
  <cp:lastPrinted>2026-05-13T00:51:37Z</cp:lastPrinted>
  <dcterms:created xsi:type="dcterms:W3CDTF">2015-06-05T18:19:34Z</dcterms:created>
  <dcterms:modified xsi:type="dcterms:W3CDTF">2026-05-14T00:10:58Z</dcterms:modified>
</cp:coreProperties>
</file>