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ドライブ\03_ユーザ管理\02_全農ながさき\長崎和牛\"/>
    </mc:Choice>
  </mc:AlternateContent>
  <xr:revisionPtr revIDLastSave="0" documentId="8_{0D708310-A437-4E05-8A06-85AD3E8EA88C}" xr6:coauthVersionLast="47" xr6:coauthVersionMax="47" xr10:uidLastSave="{00000000-0000-0000-0000-000000000000}"/>
  <bookViews>
    <workbookView xWindow="-103" yWindow="-103" windowWidth="19543" windowHeight="12377" xr2:uid="{73223857-594B-475E-BA0A-A1F81DB89D24}"/>
  </bookViews>
  <sheets>
    <sheet name="成牛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V63" i="1" l="1"/>
  <c r="P63" i="1" s="1"/>
  <c r="U63" i="1"/>
  <c r="T63" i="1"/>
  <c r="S63" i="1"/>
  <c r="C63" i="1" s="1"/>
  <c r="Q63" i="1"/>
  <c r="N63" i="1"/>
  <c r="M63" i="1"/>
  <c r="L63" i="1"/>
  <c r="K63" i="1"/>
  <c r="J63" i="1"/>
  <c r="I63" i="1"/>
  <c r="H63" i="1"/>
  <c r="G63" i="1"/>
  <c r="F63" i="1"/>
  <c r="E63" i="1"/>
  <c r="D63" i="1"/>
  <c r="B63" i="1"/>
  <c r="A63" i="1"/>
  <c r="V62" i="1"/>
  <c r="P62" i="1" s="1"/>
  <c r="U62" i="1"/>
  <c r="T62" i="1"/>
  <c r="S62" i="1"/>
  <c r="C62" i="1" s="1"/>
  <c r="Q62" i="1"/>
  <c r="N62" i="1"/>
  <c r="M62" i="1"/>
  <c r="L62" i="1"/>
  <c r="K62" i="1"/>
  <c r="J62" i="1"/>
  <c r="I62" i="1"/>
  <c r="H62" i="1"/>
  <c r="G62" i="1"/>
  <c r="F62" i="1"/>
  <c r="E62" i="1"/>
  <c r="D62" i="1"/>
  <c r="B62" i="1"/>
  <c r="A62" i="1"/>
  <c r="V61" i="1"/>
  <c r="P61" i="1" s="1"/>
  <c r="U61" i="1"/>
  <c r="T61" i="1"/>
  <c r="S61" i="1"/>
  <c r="C61" i="1" s="1"/>
  <c r="Q61" i="1"/>
  <c r="N61" i="1"/>
  <c r="M61" i="1"/>
  <c r="L61" i="1"/>
  <c r="K61" i="1"/>
  <c r="J61" i="1"/>
  <c r="I61" i="1"/>
  <c r="H61" i="1"/>
  <c r="G61" i="1"/>
  <c r="F61" i="1"/>
  <c r="E61" i="1"/>
  <c r="D61" i="1"/>
  <c r="B61" i="1"/>
  <c r="A61" i="1"/>
  <c r="V60" i="1"/>
  <c r="P60" i="1" s="1"/>
  <c r="U60" i="1"/>
  <c r="T60" i="1"/>
  <c r="S60" i="1"/>
  <c r="C60" i="1" s="1"/>
  <c r="Q60" i="1"/>
  <c r="N60" i="1"/>
  <c r="M60" i="1"/>
  <c r="L60" i="1"/>
  <c r="K60" i="1"/>
  <c r="J60" i="1"/>
  <c r="I60" i="1"/>
  <c r="H60" i="1"/>
  <c r="G60" i="1"/>
  <c r="F60" i="1"/>
  <c r="E60" i="1"/>
  <c r="D60" i="1"/>
  <c r="B60" i="1"/>
  <c r="A60" i="1"/>
  <c r="V59" i="1"/>
  <c r="P59" i="1" s="1"/>
  <c r="U59" i="1"/>
  <c r="T59" i="1"/>
  <c r="S59" i="1"/>
  <c r="C59" i="1" s="1"/>
  <c r="Q59" i="1"/>
  <c r="N59" i="1"/>
  <c r="M59" i="1"/>
  <c r="L59" i="1"/>
  <c r="K59" i="1"/>
  <c r="J59" i="1"/>
  <c r="I59" i="1"/>
  <c r="H59" i="1"/>
  <c r="G59" i="1"/>
  <c r="F59" i="1"/>
  <c r="E59" i="1"/>
  <c r="D59" i="1"/>
  <c r="B59" i="1"/>
  <c r="A59" i="1"/>
  <c r="V58" i="1"/>
  <c r="P58" i="1" s="1"/>
  <c r="U58" i="1"/>
  <c r="T58" i="1"/>
  <c r="S58" i="1"/>
  <c r="C58" i="1" s="1"/>
  <c r="Q58" i="1"/>
  <c r="O58" i="1"/>
  <c r="N58" i="1"/>
  <c r="M58" i="1"/>
  <c r="L58" i="1"/>
  <c r="K58" i="1"/>
  <c r="J58" i="1"/>
  <c r="I58" i="1"/>
  <c r="H58" i="1"/>
  <c r="G58" i="1"/>
  <c r="F58" i="1"/>
  <c r="E58" i="1"/>
  <c r="D58" i="1"/>
  <c r="B58" i="1"/>
  <c r="A58" i="1"/>
  <c r="U57" i="1"/>
  <c r="V57" i="1" s="1"/>
  <c r="P57" i="1" s="1"/>
  <c r="T57" i="1"/>
  <c r="S57" i="1"/>
  <c r="C57" i="1" s="1"/>
  <c r="Q57" i="1"/>
  <c r="O57" i="1"/>
  <c r="N57" i="1"/>
  <c r="M57" i="1"/>
  <c r="L57" i="1"/>
  <c r="K57" i="1"/>
  <c r="J57" i="1"/>
  <c r="I57" i="1"/>
  <c r="H57" i="1"/>
  <c r="G57" i="1"/>
  <c r="F57" i="1"/>
  <c r="E57" i="1"/>
  <c r="D57" i="1"/>
  <c r="B57" i="1"/>
  <c r="A57" i="1"/>
  <c r="U56" i="1"/>
  <c r="V56" i="1" s="1"/>
  <c r="P56" i="1" s="1"/>
  <c r="T56" i="1"/>
  <c r="J56" i="1" s="1"/>
  <c r="S56" i="1"/>
  <c r="Q56" i="1"/>
  <c r="O56" i="1"/>
  <c r="N56" i="1"/>
  <c r="M56" i="1"/>
  <c r="L56" i="1"/>
  <c r="K56" i="1"/>
  <c r="I56" i="1"/>
  <c r="H56" i="1"/>
  <c r="G56" i="1"/>
  <c r="F56" i="1"/>
  <c r="E56" i="1"/>
  <c r="D56" i="1"/>
  <c r="C56" i="1"/>
  <c r="B56" i="1"/>
  <c r="A56" i="1"/>
  <c r="U55" i="1"/>
  <c r="V55" i="1" s="1"/>
  <c r="P55" i="1" s="1"/>
  <c r="T55" i="1"/>
  <c r="S55" i="1"/>
  <c r="C55" i="1" s="1"/>
  <c r="Q55" i="1"/>
  <c r="O55" i="1"/>
  <c r="N55" i="1"/>
  <c r="M55" i="1"/>
  <c r="L55" i="1"/>
  <c r="K55" i="1"/>
  <c r="J55" i="1"/>
  <c r="I55" i="1"/>
  <c r="H55" i="1"/>
  <c r="G55" i="1"/>
  <c r="F55" i="1"/>
  <c r="E55" i="1"/>
  <c r="D55" i="1"/>
  <c r="B55" i="1"/>
  <c r="A55" i="1"/>
  <c r="V54" i="1"/>
  <c r="P54" i="1" s="1"/>
  <c r="U54" i="1"/>
  <c r="T54" i="1"/>
  <c r="S54" i="1"/>
  <c r="C54" i="1" s="1"/>
  <c r="Q54" i="1"/>
  <c r="O54" i="1"/>
  <c r="N54" i="1"/>
  <c r="M54" i="1"/>
  <c r="L54" i="1"/>
  <c r="K54" i="1"/>
  <c r="J54" i="1"/>
  <c r="I54" i="1"/>
  <c r="H54" i="1"/>
  <c r="G54" i="1"/>
  <c r="F54" i="1"/>
  <c r="E54" i="1"/>
  <c r="D54" i="1"/>
  <c r="B54" i="1"/>
  <c r="A54" i="1"/>
  <c r="U53" i="1"/>
  <c r="V53" i="1" s="1"/>
  <c r="T53" i="1"/>
  <c r="S53" i="1"/>
  <c r="Q53" i="1"/>
  <c r="O53" i="1"/>
  <c r="N53" i="1"/>
  <c r="M53" i="1"/>
  <c r="L53" i="1"/>
  <c r="K53" i="1"/>
  <c r="J53" i="1"/>
  <c r="I53" i="1"/>
  <c r="H53" i="1"/>
  <c r="G53" i="1"/>
  <c r="F53" i="1"/>
  <c r="E53" i="1"/>
  <c r="D53" i="1"/>
  <c r="B53" i="1"/>
  <c r="A53" i="1"/>
  <c r="V52" i="1"/>
  <c r="U52" i="1"/>
  <c r="T52" i="1"/>
  <c r="S52" i="1"/>
  <c r="Q52" i="1"/>
  <c r="O52" i="1"/>
  <c r="N52" i="1"/>
  <c r="M52" i="1"/>
  <c r="L52" i="1"/>
  <c r="K52" i="1"/>
  <c r="J52" i="1"/>
  <c r="I52" i="1"/>
  <c r="H52" i="1"/>
  <c r="G52" i="1"/>
  <c r="F52" i="1"/>
  <c r="E52" i="1"/>
  <c r="D52" i="1"/>
  <c r="B52" i="1"/>
  <c r="A52" i="1"/>
  <c r="U51" i="1"/>
  <c r="V51" i="1" s="1"/>
  <c r="T51" i="1"/>
  <c r="S51" i="1"/>
  <c r="Q51" i="1"/>
  <c r="O51" i="1"/>
  <c r="N51" i="1"/>
  <c r="M51" i="1"/>
  <c r="L51" i="1"/>
  <c r="K51" i="1"/>
  <c r="J51" i="1"/>
  <c r="I51" i="1"/>
  <c r="H51" i="1"/>
  <c r="G51" i="1"/>
  <c r="F51" i="1"/>
  <c r="E51" i="1"/>
  <c r="D51" i="1"/>
  <c r="B51" i="1"/>
  <c r="A51" i="1"/>
  <c r="V50" i="1"/>
  <c r="U50" i="1"/>
  <c r="T50" i="1"/>
  <c r="S50" i="1"/>
  <c r="Q50" i="1"/>
  <c r="O50" i="1"/>
  <c r="N50" i="1"/>
  <c r="M50" i="1"/>
  <c r="L50" i="1"/>
  <c r="K50" i="1"/>
  <c r="J50" i="1"/>
  <c r="I50" i="1"/>
  <c r="H50" i="1"/>
  <c r="G50" i="1"/>
  <c r="F50" i="1"/>
  <c r="E50" i="1"/>
  <c r="D50" i="1"/>
  <c r="B50" i="1"/>
  <c r="A50" i="1"/>
  <c r="U49" i="1"/>
  <c r="V49" i="1" s="1"/>
  <c r="T49" i="1"/>
  <c r="S49" i="1"/>
  <c r="Q49" i="1"/>
  <c r="O49" i="1"/>
  <c r="N49" i="1"/>
  <c r="M49" i="1"/>
  <c r="L49" i="1"/>
  <c r="K49" i="1"/>
  <c r="J49" i="1"/>
  <c r="I49" i="1"/>
  <c r="H49" i="1"/>
  <c r="G49" i="1"/>
  <c r="F49" i="1"/>
  <c r="E49" i="1"/>
  <c r="D49" i="1"/>
  <c r="B49" i="1"/>
  <c r="A49" i="1"/>
  <c r="V48" i="1"/>
  <c r="U48" i="1"/>
  <c r="T48" i="1"/>
  <c r="S48" i="1"/>
  <c r="Q48" i="1"/>
  <c r="O48" i="1"/>
  <c r="N48" i="1"/>
  <c r="M48" i="1"/>
  <c r="L48" i="1"/>
  <c r="K48" i="1"/>
  <c r="J48" i="1"/>
  <c r="I48" i="1"/>
  <c r="H48" i="1"/>
  <c r="G48" i="1"/>
  <c r="F48" i="1"/>
  <c r="E48" i="1"/>
  <c r="D48" i="1"/>
  <c r="B48" i="1"/>
  <c r="A48" i="1"/>
  <c r="U47" i="1"/>
  <c r="V47" i="1" s="1"/>
  <c r="T47" i="1"/>
  <c r="S47" i="1"/>
  <c r="Q47" i="1"/>
  <c r="O47" i="1"/>
  <c r="N47" i="1"/>
  <c r="M47" i="1"/>
  <c r="L47" i="1"/>
  <c r="K47" i="1"/>
  <c r="J47" i="1"/>
  <c r="I47" i="1"/>
  <c r="H47" i="1"/>
  <c r="G47" i="1"/>
  <c r="F47" i="1"/>
  <c r="E47" i="1"/>
  <c r="D47" i="1"/>
  <c r="B47" i="1"/>
  <c r="A47" i="1"/>
  <c r="U46" i="1"/>
  <c r="V46" i="1" s="1"/>
  <c r="T46" i="1"/>
  <c r="S46" i="1"/>
  <c r="Q46" i="1"/>
  <c r="O46" i="1"/>
  <c r="N46" i="1"/>
  <c r="M46" i="1"/>
  <c r="L46" i="1"/>
  <c r="K46" i="1"/>
  <c r="J46" i="1"/>
  <c r="I46" i="1"/>
  <c r="H46" i="1"/>
  <c r="G46" i="1"/>
  <c r="F46" i="1"/>
  <c r="E46" i="1"/>
  <c r="D46" i="1"/>
  <c r="B46" i="1"/>
  <c r="A46" i="1"/>
  <c r="U45" i="1"/>
  <c r="V45" i="1" s="1"/>
  <c r="T45" i="1"/>
  <c r="S45" i="1"/>
  <c r="Q45" i="1"/>
  <c r="O45" i="1"/>
  <c r="N45" i="1"/>
  <c r="M45" i="1"/>
  <c r="L45" i="1"/>
  <c r="K45" i="1"/>
  <c r="J45" i="1"/>
  <c r="I45" i="1"/>
  <c r="H45" i="1"/>
  <c r="G45" i="1"/>
  <c r="F45" i="1"/>
  <c r="E45" i="1"/>
  <c r="D45" i="1"/>
  <c r="B45" i="1"/>
  <c r="A45" i="1"/>
  <c r="V44" i="1"/>
  <c r="U44" i="1"/>
  <c r="T44" i="1"/>
  <c r="S44" i="1"/>
  <c r="Q44" i="1"/>
  <c r="O44" i="1"/>
  <c r="N44" i="1"/>
  <c r="M44" i="1"/>
  <c r="L44" i="1"/>
  <c r="K44" i="1"/>
  <c r="J44" i="1"/>
  <c r="I44" i="1"/>
  <c r="H44" i="1"/>
  <c r="G44" i="1"/>
  <c r="F44" i="1"/>
  <c r="E44" i="1"/>
  <c r="D44" i="1"/>
  <c r="B44" i="1"/>
  <c r="A44" i="1"/>
  <c r="U43" i="1"/>
  <c r="V43" i="1" s="1"/>
  <c r="T43" i="1"/>
  <c r="S43" i="1"/>
  <c r="Q43" i="1"/>
  <c r="O43" i="1"/>
  <c r="N43" i="1"/>
  <c r="M43" i="1"/>
  <c r="L43" i="1"/>
  <c r="K43" i="1"/>
  <c r="J43" i="1"/>
  <c r="I43" i="1"/>
  <c r="H43" i="1"/>
  <c r="G43" i="1"/>
  <c r="F43" i="1"/>
  <c r="E43" i="1"/>
  <c r="D43" i="1"/>
  <c r="B43" i="1"/>
  <c r="A43" i="1"/>
  <c r="V42" i="1"/>
  <c r="U42" i="1"/>
  <c r="T42" i="1"/>
  <c r="S42" i="1"/>
  <c r="Q42" i="1"/>
  <c r="O42" i="1"/>
  <c r="N42" i="1"/>
  <c r="M42" i="1"/>
  <c r="L42" i="1"/>
  <c r="K42" i="1"/>
  <c r="J42" i="1"/>
  <c r="I42" i="1"/>
  <c r="H42" i="1"/>
  <c r="G42" i="1"/>
  <c r="F42" i="1"/>
  <c r="E42" i="1"/>
  <c r="D42" i="1"/>
  <c r="B42" i="1"/>
  <c r="A42" i="1"/>
  <c r="U41" i="1"/>
  <c r="V41" i="1" s="1"/>
  <c r="T41" i="1"/>
  <c r="S41" i="1"/>
  <c r="Q41" i="1"/>
  <c r="O41" i="1"/>
  <c r="N41" i="1"/>
  <c r="M41" i="1"/>
  <c r="L41" i="1"/>
  <c r="K41" i="1"/>
  <c r="J41" i="1"/>
  <c r="I41" i="1"/>
  <c r="H41" i="1"/>
  <c r="G41" i="1"/>
  <c r="F41" i="1"/>
  <c r="E41" i="1"/>
  <c r="D41" i="1"/>
  <c r="B41" i="1"/>
  <c r="A41" i="1"/>
  <c r="V40" i="1"/>
  <c r="U40" i="1"/>
  <c r="T40" i="1"/>
  <c r="S40" i="1"/>
  <c r="Q40" i="1"/>
  <c r="O40" i="1"/>
  <c r="N40" i="1"/>
  <c r="M40" i="1"/>
  <c r="L40" i="1"/>
  <c r="K40" i="1"/>
  <c r="J40" i="1"/>
  <c r="I40" i="1"/>
  <c r="H40" i="1"/>
  <c r="G40" i="1"/>
  <c r="F40" i="1"/>
  <c r="E40" i="1"/>
  <c r="D40" i="1"/>
  <c r="B40" i="1"/>
  <c r="A40" i="1"/>
  <c r="U39" i="1"/>
  <c r="V39" i="1" s="1"/>
  <c r="T39" i="1"/>
  <c r="S39" i="1"/>
  <c r="Q39" i="1"/>
  <c r="O39" i="1"/>
  <c r="N39" i="1"/>
  <c r="M39" i="1"/>
  <c r="L39" i="1"/>
  <c r="K39" i="1"/>
  <c r="J39" i="1"/>
  <c r="I39" i="1"/>
  <c r="H39" i="1"/>
  <c r="G39" i="1"/>
  <c r="F39" i="1"/>
  <c r="E39" i="1"/>
  <c r="D39" i="1"/>
  <c r="B39" i="1"/>
  <c r="A39" i="1"/>
  <c r="U38" i="1"/>
  <c r="V38" i="1" s="1"/>
  <c r="T38" i="1"/>
  <c r="S38" i="1"/>
  <c r="Q38" i="1"/>
  <c r="O38" i="1"/>
  <c r="N38" i="1"/>
  <c r="M38" i="1"/>
  <c r="L38" i="1"/>
  <c r="K38" i="1"/>
  <c r="J38" i="1"/>
  <c r="I38" i="1"/>
  <c r="H38" i="1"/>
  <c r="G38" i="1"/>
  <c r="F38" i="1"/>
  <c r="E38" i="1"/>
  <c r="D38" i="1"/>
  <c r="B38" i="1"/>
  <c r="A38" i="1"/>
  <c r="U37" i="1"/>
  <c r="V37" i="1" s="1"/>
  <c r="T37" i="1"/>
  <c r="S37" i="1"/>
  <c r="Q37" i="1"/>
  <c r="O37" i="1"/>
  <c r="N37" i="1"/>
  <c r="M37" i="1"/>
  <c r="L37" i="1"/>
  <c r="K37" i="1"/>
  <c r="J37" i="1"/>
  <c r="I37" i="1"/>
  <c r="H37" i="1"/>
  <c r="G37" i="1"/>
  <c r="F37" i="1"/>
  <c r="E37" i="1"/>
  <c r="D37" i="1"/>
  <c r="B37" i="1"/>
  <c r="A37" i="1"/>
  <c r="V36" i="1"/>
  <c r="P36" i="1" s="1"/>
  <c r="U36" i="1"/>
  <c r="T36" i="1"/>
  <c r="S36" i="1"/>
  <c r="C36" i="1" s="1"/>
  <c r="Q36" i="1"/>
  <c r="O36" i="1"/>
  <c r="N36" i="1"/>
  <c r="M36" i="1"/>
  <c r="L36" i="1"/>
  <c r="K36" i="1"/>
  <c r="J36" i="1"/>
  <c r="I36" i="1"/>
  <c r="H36" i="1"/>
  <c r="G36" i="1"/>
  <c r="F36" i="1"/>
  <c r="E36" i="1"/>
  <c r="D36" i="1"/>
  <c r="B36" i="1"/>
  <c r="A36" i="1"/>
  <c r="U35" i="1"/>
  <c r="V35" i="1" s="1"/>
  <c r="P35" i="1" s="1"/>
  <c r="T35" i="1"/>
  <c r="S35" i="1"/>
  <c r="C35" i="1" s="1"/>
  <c r="Q35" i="1"/>
  <c r="O35" i="1"/>
  <c r="N35" i="1"/>
  <c r="M35" i="1"/>
  <c r="L35" i="1"/>
  <c r="K35" i="1"/>
  <c r="J35" i="1"/>
  <c r="I35" i="1"/>
  <c r="H35" i="1"/>
  <c r="G35" i="1"/>
  <c r="F35" i="1"/>
  <c r="E35" i="1"/>
  <c r="D35" i="1"/>
  <c r="B35" i="1"/>
  <c r="A35" i="1"/>
  <c r="U34" i="1"/>
  <c r="V34" i="1" s="1"/>
  <c r="P34" i="1" s="1"/>
  <c r="T34" i="1"/>
  <c r="J34" i="1" s="1"/>
  <c r="S34" i="1"/>
  <c r="Q34" i="1"/>
  <c r="O34" i="1"/>
  <c r="N34" i="1"/>
  <c r="M34" i="1"/>
  <c r="L34" i="1"/>
  <c r="K34" i="1"/>
  <c r="I34" i="1"/>
  <c r="H34" i="1"/>
  <c r="G34" i="1"/>
  <c r="F34" i="1"/>
  <c r="E34" i="1"/>
  <c r="D34" i="1"/>
  <c r="C34" i="1"/>
  <c r="B34" i="1"/>
  <c r="A34" i="1"/>
  <c r="U33" i="1"/>
  <c r="V33" i="1" s="1"/>
  <c r="P33" i="1" s="1"/>
  <c r="T33" i="1"/>
  <c r="J33" i="1" s="1"/>
  <c r="S33" i="1"/>
  <c r="Q33" i="1"/>
  <c r="O33" i="1"/>
  <c r="N33" i="1"/>
  <c r="M33" i="1"/>
  <c r="L33" i="1"/>
  <c r="K33" i="1"/>
  <c r="I33" i="1"/>
  <c r="H33" i="1"/>
  <c r="G33" i="1"/>
  <c r="F33" i="1"/>
  <c r="E33" i="1"/>
  <c r="D33" i="1"/>
  <c r="C33" i="1"/>
  <c r="B33" i="1"/>
  <c r="A33" i="1"/>
  <c r="V32" i="1"/>
  <c r="U32" i="1"/>
  <c r="T32" i="1"/>
  <c r="J32" i="1" s="1"/>
  <c r="S32" i="1"/>
  <c r="Q32" i="1"/>
  <c r="P32" i="1"/>
  <c r="O32" i="1"/>
  <c r="N32" i="1"/>
  <c r="M32" i="1"/>
  <c r="L32" i="1"/>
  <c r="K32" i="1"/>
  <c r="I32" i="1"/>
  <c r="H32" i="1"/>
  <c r="G32" i="1"/>
  <c r="F32" i="1"/>
  <c r="E32" i="1"/>
  <c r="D32" i="1"/>
  <c r="C32" i="1"/>
  <c r="B32" i="1"/>
  <c r="A32" i="1"/>
  <c r="V31" i="1"/>
  <c r="P31" i="1" s="1"/>
  <c r="U31" i="1"/>
  <c r="T31" i="1"/>
  <c r="S31" i="1"/>
  <c r="C31" i="1" s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B31" i="1"/>
  <c r="A31" i="1"/>
  <c r="V30" i="1"/>
  <c r="P30" i="1" s="1"/>
  <c r="U30" i="1"/>
  <c r="T30" i="1"/>
  <c r="S30" i="1"/>
  <c r="C30" i="1" s="1"/>
  <c r="Q30" i="1"/>
  <c r="O30" i="1"/>
  <c r="N30" i="1"/>
  <c r="M30" i="1"/>
  <c r="L30" i="1"/>
  <c r="K30" i="1"/>
  <c r="J30" i="1"/>
  <c r="I30" i="1"/>
  <c r="H30" i="1"/>
  <c r="G30" i="1"/>
  <c r="F30" i="1"/>
  <c r="E30" i="1"/>
  <c r="D30" i="1"/>
  <c r="B30" i="1"/>
  <c r="A30" i="1"/>
  <c r="U29" i="1"/>
  <c r="V29" i="1" s="1"/>
  <c r="P29" i="1" s="1"/>
  <c r="T29" i="1"/>
  <c r="S29" i="1"/>
  <c r="C29" i="1" s="1"/>
  <c r="Q29" i="1"/>
  <c r="O29" i="1"/>
  <c r="N29" i="1"/>
  <c r="M29" i="1"/>
  <c r="L29" i="1"/>
  <c r="K29" i="1"/>
  <c r="J29" i="1"/>
  <c r="I29" i="1"/>
  <c r="H29" i="1"/>
  <c r="G29" i="1"/>
  <c r="F29" i="1"/>
  <c r="E29" i="1"/>
  <c r="D29" i="1"/>
  <c r="B29" i="1"/>
  <c r="A29" i="1"/>
  <c r="U28" i="1"/>
  <c r="V28" i="1" s="1"/>
  <c r="P28" i="1" s="1"/>
  <c r="T28" i="1"/>
  <c r="S28" i="1"/>
  <c r="C28" i="1" s="1"/>
  <c r="Q28" i="1"/>
  <c r="O28" i="1"/>
  <c r="N28" i="1"/>
  <c r="M28" i="1"/>
  <c r="L28" i="1"/>
  <c r="K28" i="1"/>
  <c r="J28" i="1"/>
  <c r="I28" i="1"/>
  <c r="H28" i="1"/>
  <c r="G28" i="1"/>
  <c r="F28" i="1"/>
  <c r="E28" i="1"/>
  <c r="D28" i="1"/>
  <c r="B28" i="1"/>
  <c r="A28" i="1"/>
  <c r="U27" i="1"/>
  <c r="V27" i="1" s="1"/>
  <c r="P27" i="1" s="1"/>
  <c r="T27" i="1"/>
  <c r="S27" i="1"/>
  <c r="C27" i="1" s="1"/>
  <c r="Q27" i="1"/>
  <c r="O27" i="1"/>
  <c r="N27" i="1"/>
  <c r="M27" i="1"/>
  <c r="L27" i="1"/>
  <c r="K27" i="1"/>
  <c r="J27" i="1"/>
  <c r="I27" i="1"/>
  <c r="H27" i="1"/>
  <c r="G27" i="1"/>
  <c r="F27" i="1"/>
  <c r="E27" i="1"/>
  <c r="D27" i="1"/>
  <c r="B27" i="1"/>
  <c r="A27" i="1"/>
  <c r="U26" i="1"/>
  <c r="V26" i="1" s="1"/>
  <c r="P26" i="1" s="1"/>
  <c r="T26" i="1"/>
  <c r="J26" i="1" s="1"/>
  <c r="S26" i="1"/>
  <c r="Q26" i="1"/>
  <c r="O26" i="1"/>
  <c r="N26" i="1"/>
  <c r="M26" i="1"/>
  <c r="L26" i="1"/>
  <c r="K26" i="1"/>
  <c r="I26" i="1"/>
  <c r="H26" i="1"/>
  <c r="G26" i="1"/>
  <c r="F26" i="1"/>
  <c r="E26" i="1"/>
  <c r="D26" i="1"/>
  <c r="C26" i="1"/>
  <c r="B26" i="1"/>
  <c r="A26" i="1"/>
  <c r="U25" i="1"/>
  <c r="V25" i="1" s="1"/>
  <c r="P25" i="1" s="1"/>
  <c r="T25" i="1"/>
  <c r="J25" i="1" s="1"/>
  <c r="S25" i="1"/>
  <c r="Q25" i="1"/>
  <c r="O25" i="1"/>
  <c r="N25" i="1"/>
  <c r="M25" i="1"/>
  <c r="L25" i="1"/>
  <c r="K25" i="1"/>
  <c r="I25" i="1"/>
  <c r="H25" i="1"/>
  <c r="G25" i="1"/>
  <c r="F25" i="1"/>
  <c r="E25" i="1"/>
  <c r="D25" i="1"/>
  <c r="C25" i="1"/>
  <c r="B25" i="1"/>
  <c r="A25" i="1"/>
  <c r="V24" i="1"/>
  <c r="U24" i="1"/>
  <c r="T24" i="1"/>
  <c r="J24" i="1" s="1"/>
  <c r="S24" i="1"/>
  <c r="Q24" i="1"/>
  <c r="P24" i="1"/>
  <c r="O24" i="1"/>
  <c r="N24" i="1"/>
  <c r="M24" i="1"/>
  <c r="L24" i="1"/>
  <c r="K24" i="1"/>
  <c r="I24" i="1"/>
  <c r="H24" i="1"/>
  <c r="G24" i="1"/>
  <c r="F24" i="1"/>
  <c r="E24" i="1"/>
  <c r="D24" i="1"/>
  <c r="C24" i="1"/>
  <c r="B24" i="1"/>
  <c r="A24" i="1"/>
  <c r="V23" i="1"/>
  <c r="P23" i="1" s="1"/>
  <c r="U23" i="1"/>
  <c r="T23" i="1"/>
  <c r="S23" i="1"/>
  <c r="C23" i="1" s="1"/>
  <c r="Q23" i="1"/>
  <c r="O23" i="1"/>
  <c r="N23" i="1"/>
  <c r="M23" i="1"/>
  <c r="L23" i="1"/>
  <c r="K23" i="1"/>
  <c r="J23" i="1"/>
  <c r="I23" i="1"/>
  <c r="H23" i="1"/>
  <c r="G23" i="1"/>
  <c r="F23" i="1"/>
  <c r="E23" i="1"/>
  <c r="D23" i="1"/>
  <c r="B23" i="1"/>
  <c r="A23" i="1"/>
  <c r="V22" i="1"/>
  <c r="P22" i="1" s="1"/>
  <c r="U22" i="1"/>
  <c r="T22" i="1"/>
  <c r="S22" i="1"/>
  <c r="C22" i="1" s="1"/>
  <c r="Q22" i="1"/>
  <c r="O22" i="1"/>
  <c r="N22" i="1"/>
  <c r="M22" i="1"/>
  <c r="L22" i="1"/>
  <c r="K22" i="1"/>
  <c r="J22" i="1"/>
  <c r="I22" i="1"/>
  <c r="H22" i="1"/>
  <c r="G22" i="1"/>
  <c r="F22" i="1"/>
  <c r="E22" i="1"/>
  <c r="D22" i="1"/>
  <c r="B22" i="1"/>
  <c r="A22" i="1"/>
  <c r="U21" i="1"/>
  <c r="V21" i="1" s="1"/>
  <c r="P21" i="1" s="1"/>
  <c r="T21" i="1"/>
  <c r="S21" i="1"/>
  <c r="C21" i="1" s="1"/>
  <c r="Q21" i="1"/>
  <c r="O21" i="1"/>
  <c r="N21" i="1"/>
  <c r="M21" i="1"/>
  <c r="L21" i="1"/>
  <c r="K21" i="1"/>
  <c r="J21" i="1"/>
  <c r="I21" i="1"/>
  <c r="H21" i="1"/>
  <c r="G21" i="1"/>
  <c r="F21" i="1"/>
  <c r="E21" i="1"/>
  <c r="D21" i="1"/>
  <c r="B21" i="1"/>
  <c r="A21" i="1"/>
  <c r="U20" i="1"/>
  <c r="V20" i="1" s="1"/>
  <c r="P20" i="1" s="1"/>
  <c r="T20" i="1"/>
  <c r="S20" i="1"/>
  <c r="C20" i="1" s="1"/>
  <c r="Q20" i="1"/>
  <c r="O20" i="1"/>
  <c r="N20" i="1"/>
  <c r="M20" i="1"/>
  <c r="L20" i="1"/>
  <c r="K20" i="1"/>
  <c r="J20" i="1"/>
  <c r="I20" i="1"/>
  <c r="H20" i="1"/>
  <c r="G20" i="1"/>
  <c r="F20" i="1"/>
  <c r="E20" i="1"/>
  <c r="D20" i="1"/>
  <c r="B20" i="1"/>
  <c r="A20" i="1"/>
  <c r="U19" i="1"/>
  <c r="V19" i="1" s="1"/>
  <c r="P19" i="1" s="1"/>
  <c r="T19" i="1"/>
  <c r="S19" i="1"/>
  <c r="C19" i="1" s="1"/>
  <c r="Q19" i="1"/>
  <c r="O19" i="1"/>
  <c r="N19" i="1"/>
  <c r="M19" i="1"/>
  <c r="L19" i="1"/>
  <c r="K19" i="1"/>
  <c r="J19" i="1"/>
  <c r="I19" i="1"/>
  <c r="H19" i="1"/>
  <c r="G19" i="1"/>
  <c r="F19" i="1"/>
  <c r="E19" i="1"/>
  <c r="D19" i="1"/>
  <c r="B19" i="1"/>
  <c r="A19" i="1"/>
  <c r="U18" i="1"/>
  <c r="V18" i="1" s="1"/>
  <c r="P18" i="1" s="1"/>
  <c r="T18" i="1"/>
  <c r="J18" i="1" s="1"/>
  <c r="S18" i="1"/>
  <c r="Q18" i="1"/>
  <c r="O18" i="1"/>
  <c r="N18" i="1"/>
  <c r="M18" i="1"/>
  <c r="L18" i="1"/>
  <c r="K18" i="1"/>
  <c r="I18" i="1"/>
  <c r="H18" i="1"/>
  <c r="G18" i="1"/>
  <c r="F18" i="1"/>
  <c r="E18" i="1"/>
  <c r="D18" i="1"/>
  <c r="C18" i="1"/>
  <c r="B18" i="1"/>
  <c r="A18" i="1"/>
  <c r="U17" i="1"/>
  <c r="V17" i="1" s="1"/>
  <c r="P17" i="1" s="1"/>
  <c r="T17" i="1"/>
  <c r="J17" i="1" s="1"/>
  <c r="S17" i="1"/>
  <c r="Q17" i="1"/>
  <c r="O17" i="1"/>
  <c r="N17" i="1"/>
  <c r="M17" i="1"/>
  <c r="L17" i="1"/>
  <c r="K17" i="1"/>
  <c r="I17" i="1"/>
  <c r="H17" i="1"/>
  <c r="G17" i="1"/>
  <c r="F17" i="1"/>
  <c r="E17" i="1"/>
  <c r="D17" i="1"/>
  <c r="C17" i="1"/>
  <c r="B17" i="1"/>
  <c r="A17" i="1"/>
  <c r="V16" i="1"/>
  <c r="U16" i="1"/>
  <c r="T16" i="1"/>
  <c r="J16" i="1" s="1"/>
  <c r="S16" i="1"/>
  <c r="Q16" i="1"/>
  <c r="P16" i="1"/>
  <c r="O16" i="1"/>
  <c r="N16" i="1"/>
  <c r="M16" i="1"/>
  <c r="L16" i="1"/>
  <c r="K16" i="1"/>
  <c r="I16" i="1"/>
  <c r="H16" i="1"/>
  <c r="G16" i="1"/>
  <c r="F16" i="1"/>
  <c r="E16" i="1"/>
  <c r="D16" i="1"/>
  <c r="C16" i="1"/>
  <c r="B16" i="1"/>
  <c r="A16" i="1"/>
  <c r="V15" i="1"/>
  <c r="P15" i="1" s="1"/>
  <c r="U15" i="1"/>
  <c r="T15" i="1"/>
  <c r="S15" i="1"/>
  <c r="C15" i="1" s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B15" i="1"/>
  <c r="A15" i="1"/>
  <c r="V14" i="1"/>
  <c r="P14" i="1" s="1"/>
  <c r="U14" i="1"/>
  <c r="T14" i="1"/>
  <c r="S14" i="1"/>
  <c r="C14" i="1" s="1"/>
  <c r="Q14" i="1"/>
  <c r="O14" i="1"/>
  <c r="N14" i="1"/>
  <c r="M14" i="1"/>
  <c r="L14" i="1"/>
  <c r="K14" i="1"/>
  <c r="J14" i="1"/>
  <c r="I14" i="1"/>
  <c r="H14" i="1"/>
  <c r="G14" i="1"/>
  <c r="F14" i="1"/>
  <c r="E14" i="1"/>
  <c r="D14" i="1"/>
  <c r="B14" i="1"/>
  <c r="A14" i="1"/>
  <c r="U13" i="1"/>
  <c r="V13" i="1" s="1"/>
  <c r="T13" i="1"/>
  <c r="S13" i="1"/>
  <c r="Q13" i="1"/>
  <c r="O13" i="1"/>
  <c r="N13" i="1"/>
  <c r="M13" i="1"/>
  <c r="L13" i="1"/>
  <c r="K13" i="1"/>
  <c r="J13" i="1"/>
  <c r="I13" i="1"/>
  <c r="H13" i="1"/>
  <c r="G13" i="1"/>
  <c r="F13" i="1"/>
  <c r="E13" i="1"/>
  <c r="D13" i="1"/>
  <c r="B13" i="1"/>
  <c r="A13" i="1"/>
  <c r="V12" i="1"/>
  <c r="P12" i="1" s="1"/>
  <c r="U12" i="1"/>
  <c r="T12" i="1"/>
  <c r="S12" i="1"/>
  <c r="C12" i="1" s="1"/>
  <c r="Q12" i="1"/>
  <c r="O12" i="1"/>
  <c r="N12" i="1"/>
  <c r="M12" i="1"/>
  <c r="L12" i="1"/>
  <c r="K12" i="1"/>
  <c r="J12" i="1"/>
  <c r="I12" i="1"/>
  <c r="H12" i="1"/>
  <c r="G12" i="1"/>
  <c r="F12" i="1"/>
  <c r="E12" i="1"/>
  <c r="D12" i="1"/>
  <c r="B12" i="1"/>
  <c r="A12" i="1"/>
  <c r="U11" i="1"/>
  <c r="V11" i="1" s="1"/>
  <c r="P11" i="1" s="1"/>
  <c r="T11" i="1"/>
  <c r="S11" i="1"/>
  <c r="C11" i="1" s="1"/>
  <c r="Q11" i="1"/>
  <c r="O11" i="1"/>
  <c r="N11" i="1"/>
  <c r="M11" i="1"/>
  <c r="L11" i="1"/>
  <c r="K11" i="1"/>
  <c r="J11" i="1"/>
  <c r="I11" i="1"/>
  <c r="H11" i="1"/>
  <c r="G11" i="1"/>
  <c r="F11" i="1"/>
  <c r="E11" i="1"/>
  <c r="D11" i="1"/>
  <c r="B11" i="1"/>
  <c r="A11" i="1"/>
  <c r="U10" i="1"/>
  <c r="V10" i="1" s="1"/>
  <c r="T10" i="1"/>
  <c r="S10" i="1"/>
  <c r="Q10" i="1"/>
  <c r="O10" i="1"/>
  <c r="N10" i="1"/>
  <c r="M10" i="1"/>
  <c r="L10" i="1"/>
  <c r="K10" i="1"/>
  <c r="J10" i="1"/>
  <c r="I10" i="1"/>
  <c r="H10" i="1"/>
  <c r="G10" i="1"/>
  <c r="F10" i="1"/>
  <c r="E10" i="1"/>
  <c r="D10" i="1"/>
  <c r="B10" i="1"/>
  <c r="A10" i="1"/>
  <c r="U9" i="1"/>
  <c r="V9" i="1" s="1"/>
  <c r="P9" i="1" s="1"/>
  <c r="T9" i="1"/>
  <c r="S9" i="1"/>
  <c r="C9" i="1" s="1"/>
  <c r="Q9" i="1"/>
  <c r="O9" i="1"/>
  <c r="N9" i="1"/>
  <c r="M9" i="1"/>
  <c r="L9" i="1"/>
  <c r="K9" i="1"/>
  <c r="J9" i="1"/>
  <c r="I9" i="1"/>
  <c r="H9" i="1"/>
  <c r="G9" i="1"/>
  <c r="F9" i="1"/>
  <c r="E9" i="1"/>
  <c r="D9" i="1"/>
  <c r="B9" i="1"/>
  <c r="A9" i="1"/>
  <c r="U8" i="1"/>
  <c r="V8" i="1" s="1"/>
  <c r="P8" i="1" s="1"/>
  <c r="T8" i="1"/>
  <c r="S8" i="1"/>
  <c r="C8" i="1" s="1"/>
  <c r="Q8" i="1"/>
  <c r="O8" i="1"/>
  <c r="N8" i="1"/>
  <c r="M8" i="1"/>
  <c r="L8" i="1"/>
  <c r="K8" i="1"/>
  <c r="J8" i="1"/>
  <c r="I8" i="1"/>
  <c r="H8" i="1"/>
  <c r="G8" i="1"/>
  <c r="F8" i="1"/>
  <c r="E8" i="1"/>
  <c r="D8" i="1"/>
  <c r="B8" i="1"/>
  <c r="A8" i="1"/>
  <c r="U7" i="1"/>
  <c r="V7" i="1" s="1"/>
  <c r="P7" i="1" s="1"/>
  <c r="T7" i="1"/>
  <c r="S7" i="1"/>
  <c r="C7" i="1" s="1"/>
  <c r="Q7" i="1"/>
  <c r="O7" i="1"/>
  <c r="N7" i="1"/>
  <c r="M7" i="1"/>
  <c r="L7" i="1"/>
  <c r="K7" i="1"/>
  <c r="J7" i="1"/>
  <c r="I7" i="1"/>
  <c r="H7" i="1"/>
  <c r="G7" i="1"/>
  <c r="F7" i="1"/>
  <c r="E7" i="1"/>
  <c r="D7" i="1"/>
  <c r="B7" i="1"/>
  <c r="A7" i="1"/>
  <c r="U6" i="1"/>
  <c r="V6" i="1" s="1"/>
  <c r="P6" i="1" s="1"/>
  <c r="T6" i="1"/>
  <c r="J6" i="1" s="1"/>
  <c r="S6" i="1"/>
  <c r="Q6" i="1"/>
  <c r="O6" i="1"/>
  <c r="N6" i="1"/>
  <c r="M6" i="1"/>
  <c r="L6" i="1"/>
  <c r="K6" i="1"/>
  <c r="I6" i="1"/>
  <c r="H6" i="1"/>
  <c r="G6" i="1"/>
  <c r="F6" i="1"/>
  <c r="E6" i="1"/>
  <c r="D6" i="1"/>
  <c r="C6" i="1"/>
  <c r="B6" i="1"/>
  <c r="A6" i="1"/>
  <c r="U5" i="1"/>
  <c r="V5" i="1" s="1"/>
  <c r="P5" i="1" s="1"/>
  <c r="T5" i="1"/>
  <c r="J5" i="1" s="1"/>
  <c r="S5" i="1"/>
  <c r="Q5" i="1"/>
  <c r="O5" i="1"/>
  <c r="N5" i="1"/>
  <c r="M5" i="1"/>
  <c r="L5" i="1"/>
  <c r="K5" i="1"/>
  <c r="I5" i="1"/>
  <c r="H5" i="1"/>
  <c r="G5" i="1"/>
  <c r="F5" i="1"/>
  <c r="E5" i="1"/>
  <c r="D5" i="1"/>
  <c r="C5" i="1"/>
  <c r="B5" i="1"/>
  <c r="A5" i="1"/>
  <c r="C3" i="1"/>
  <c r="D1" i="1"/>
</calcChain>
</file>

<file path=xl/sharedStrings.xml><?xml version="1.0" encoding="utf-8"?>
<sst xmlns="http://schemas.openxmlformats.org/spreadsheetml/2006/main" count="22" uniqueCount="22">
  <si>
    <t>（黒毛和種―成牛）</t>
    <rPh sb="1" eb="3">
      <t>クロゲ</t>
    </rPh>
    <rPh sb="3" eb="4">
      <t>ワ</t>
    </rPh>
    <rPh sb="4" eb="5">
      <t>シュ</t>
    </rPh>
    <rPh sb="6" eb="8">
      <t>セイギュウ</t>
    </rPh>
    <phoneticPr fontId="2"/>
  </si>
  <si>
    <t>入場年月日　：　</t>
    <rPh sb="0" eb="2">
      <t>ニュウジョウ</t>
    </rPh>
    <rPh sb="2" eb="5">
      <t>ネンガッピ</t>
    </rPh>
    <phoneticPr fontId="2"/>
  </si>
  <si>
    <t>※印刷しない</t>
    <rPh sb="1" eb="3">
      <t>インサツ</t>
    </rPh>
    <phoneticPr fontId="2"/>
  </si>
  <si>
    <t>入場　　番号</t>
    <phoneticPr fontId="2"/>
  </si>
  <si>
    <t>名号</t>
    <phoneticPr fontId="2"/>
  </si>
  <si>
    <t>登録番号</t>
    <rPh sb="0" eb="2">
      <t>トウロク</t>
    </rPh>
    <rPh sb="2" eb="4">
      <t>バンゴウ</t>
    </rPh>
    <phoneticPr fontId="2"/>
  </si>
  <si>
    <t>得点</t>
    <rPh sb="0" eb="2">
      <t>トクテン</t>
    </rPh>
    <phoneticPr fontId="2"/>
  </si>
  <si>
    <t>性別</t>
  </si>
  <si>
    <t>生年月日</t>
  </si>
  <si>
    <t>父</t>
    <rPh sb="0" eb="1">
      <t>チチ</t>
    </rPh>
    <phoneticPr fontId="2"/>
  </si>
  <si>
    <t>母</t>
    <rPh sb="0" eb="1">
      <t>ハハ</t>
    </rPh>
    <phoneticPr fontId="2"/>
  </si>
  <si>
    <t>母登録番号</t>
    <rPh sb="0" eb="1">
      <t>ハハ</t>
    </rPh>
    <rPh sb="1" eb="3">
      <t>トウロク</t>
    </rPh>
    <rPh sb="3" eb="5">
      <t>バンゴウ</t>
    </rPh>
    <phoneticPr fontId="2"/>
  </si>
  <si>
    <t>母得点</t>
    <phoneticPr fontId="2"/>
  </si>
  <si>
    <t>二代祖</t>
    <phoneticPr fontId="2"/>
  </si>
  <si>
    <t>三代祖</t>
    <phoneticPr fontId="2"/>
  </si>
  <si>
    <t>◎は適格請求書発行事業者</t>
    <rPh sb="2" eb="4">
      <t>テキカク</t>
    </rPh>
    <rPh sb="4" eb="7">
      <t>セイキュウショ</t>
    </rPh>
    <rPh sb="7" eb="9">
      <t>ハッコウ</t>
    </rPh>
    <rPh sb="9" eb="12">
      <t>ジギョウシャ</t>
    </rPh>
    <phoneticPr fontId="2"/>
  </si>
  <si>
    <t>個体番号</t>
  </si>
  <si>
    <t>備考</t>
    <rPh sb="0" eb="2">
      <t>ビコウ</t>
    </rPh>
    <phoneticPr fontId="2"/>
  </si>
  <si>
    <t>本牛登録区分</t>
    <rPh sb="0" eb="1">
      <t>ホン</t>
    </rPh>
    <rPh sb="1" eb="2">
      <t>ギュウ</t>
    </rPh>
    <rPh sb="2" eb="4">
      <t>トウロク</t>
    </rPh>
    <rPh sb="4" eb="6">
      <t>クブン</t>
    </rPh>
    <phoneticPr fontId="2"/>
  </si>
  <si>
    <t>母登録区分</t>
    <rPh sb="0" eb="1">
      <t>ハハ</t>
    </rPh>
    <rPh sb="1" eb="3">
      <t>トウロク</t>
    </rPh>
    <rPh sb="3" eb="5">
      <t>クブン</t>
    </rPh>
    <phoneticPr fontId="2"/>
  </si>
  <si>
    <t>個体番号</t>
    <rPh sb="0" eb="2">
      <t>コタイ</t>
    </rPh>
    <rPh sb="2" eb="4">
      <t>バンゴウ</t>
    </rPh>
    <phoneticPr fontId="2"/>
  </si>
  <si>
    <t>１０ケタへ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</si>
</sst>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[$-411]ge\.m\.d;@"/>
    <numFmt numFmtId="178" formatCode="[$-411]ggge&quot;年&quot;m&quot;月&quot;d&quot;日&quot;;@"/>
    <numFmt numFmtId="179" formatCode="##########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vertical="center" shrinkToFit="1"/>
    </xf>
    <xf numFmtId="176" fontId="0" fillId="2" borderId="0" xfId="0" applyNumberFormat="1" applyFill="1">
      <alignment vertical="center"/>
    </xf>
    <xf numFmtId="177" fontId="0" fillId="2" borderId="0" xfId="0" applyNumberFormat="1" applyFill="1">
      <alignment vertical="center"/>
    </xf>
    <xf numFmtId="49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38" fontId="0" fillId="2" borderId="0" xfId="1" applyFont="1" applyFill="1">
      <alignment vertical="center"/>
    </xf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176" fontId="0" fillId="2" borderId="2" xfId="0" applyNumberFormat="1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4" xfId="0" applyBorder="1">
      <alignment vertical="center"/>
    </xf>
    <xf numFmtId="176" fontId="0" fillId="0" borderId="2" xfId="0" applyNumberFormat="1" applyBorder="1">
      <alignment vertical="center"/>
    </xf>
    <xf numFmtId="177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179" fontId="0" fillId="0" borderId="2" xfId="0" quotePrefix="1" applyNumberFormat="1" applyBorder="1" applyAlignment="1">
      <alignment horizontal="right" vertical="center"/>
    </xf>
    <xf numFmtId="179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0" fillId="0" borderId="5" xfId="0" applyBorder="1">
      <alignment vertical="center"/>
    </xf>
    <xf numFmtId="49" fontId="0" fillId="0" borderId="0" xfId="0" applyNumberFormat="1" applyAlignment="1">
      <alignment horizontal="right" vertical="center"/>
    </xf>
    <xf numFmtId="0" fontId="0" fillId="0" borderId="1" xfId="0" applyBorder="1">
      <alignment vertical="center"/>
    </xf>
    <xf numFmtId="178" fontId="3" fillId="3" borderId="1" xfId="0" applyNumberFormat="1" applyFont="1" applyFill="1" applyBorder="1" applyAlignment="1">
      <alignment horizontal="left" vertical="center"/>
    </xf>
    <xf numFmtId="0" fontId="0" fillId="2" borderId="2" xfId="0" applyFill="1" applyBorder="1" applyAlignment="1">
      <alignment horizontal="center" vertical="center" wrapText="1"/>
    </xf>
    <xf numFmtId="177" fontId="0" fillId="2" borderId="2" xfId="0" applyNumberForma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s07.intra.zennoh.or.jp\82&#38263;&#23822;&#30476;&#26412;&#37096;\50&#30044;&#29987;&#37096;\10&#30044;&#29987;&#35506;\&#30044;&#29987;&#37096;&#20849;&#26377;(&#20849;&#36890;&#65420;&#65383;&#65394;&#65433;&#65403;&#65392;&#65418;&#65438;&#65392;&#65289;\&#12507;&#12540;&#12512;&#12506;&#12540;&#12472;\&#30476;&#21335;&#23376;&#29275;&#24066;&#22580;\&#12475;&#12522;&#21517;&#31807;\R8&#24180;&#24230;\8&#26376;\&#12507;&#12540;&#12512;&#12506;&#12540;&#12472;&#29992;&#12288;R8.8&#26376;&#12379;&#12426;&#21517;&#31807;%20&#12398;&#12467;&#12500;&#12540;.xlsx" TargetMode="External"/><Relationship Id="rId1" Type="http://schemas.openxmlformats.org/officeDocument/2006/relationships/externalLinkPath" Target="file:///\\fs07.intra.zennoh.or.jp\82&#38263;&#23822;&#30476;&#26412;&#37096;\50&#30044;&#29987;&#37096;\10&#30044;&#29987;&#35506;\&#30044;&#29987;&#37096;&#20849;&#26377;(&#20849;&#36890;&#65420;&#65383;&#65394;&#65433;&#65403;&#65392;&#65418;&#65438;&#65392;&#65289;\&#12507;&#12540;&#12512;&#12506;&#12540;&#12472;\&#30476;&#21335;&#23376;&#29275;&#24066;&#22580;\&#12475;&#12522;&#21517;&#31807;\R8&#24180;&#24230;\8&#26376;\&#12507;&#12540;&#12512;&#12506;&#12540;&#12472;&#29992;&#12288;R8.8&#26376;&#12379;&#12426;&#21517;&#31807;%20&#12398;&#12467;&#12500;&#1254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元データ"/>
      <sheetName val="子牛（２０）"/>
      <sheetName val="※データ子２０"/>
      <sheetName val="成牛（２０　）"/>
      <sheetName val="※データ成２０"/>
      <sheetName val="コード（登録区分）"/>
    </sheetNames>
    <sheetDataSet>
      <sheetData sheetId="0"/>
      <sheetData sheetId="1">
        <row r="1">
          <cell r="D1" t="str">
            <v>令和8年8月6日現在</v>
          </cell>
        </row>
        <row r="3">
          <cell r="C3">
            <v>46254</v>
          </cell>
        </row>
      </sheetData>
      <sheetData sheetId="2"/>
      <sheetData sheetId="3"/>
      <sheetData sheetId="4">
        <row r="2">
          <cell r="B2">
            <v>601</v>
          </cell>
          <cell r="E2" t="str">
            <v>雌</v>
          </cell>
          <cell r="F2" t="str">
            <v>よいこ</v>
          </cell>
          <cell r="G2">
            <v>0</v>
          </cell>
          <cell r="I2">
            <v>1527421880</v>
          </cell>
          <cell r="J2">
            <v>91</v>
          </cell>
          <cell r="K2">
            <v>2558883</v>
          </cell>
          <cell r="L2">
            <v>80.2</v>
          </cell>
          <cell r="M2">
            <v>42482</v>
          </cell>
          <cell r="P2" t="str">
            <v>りょうこ</v>
          </cell>
          <cell r="Q2">
            <v>92</v>
          </cell>
          <cell r="R2">
            <v>1659756</v>
          </cell>
          <cell r="T2">
            <v>82.1</v>
          </cell>
          <cell r="W2" t="str">
            <v>華春福</v>
          </cell>
          <cell r="AB2" t="str">
            <v>安福久</v>
          </cell>
          <cell r="AG2" t="str">
            <v>勝忠平</v>
          </cell>
          <cell r="AQ2" t="str">
            <v>T1810273311338</v>
          </cell>
          <cell r="AS2">
            <v>1527421880</v>
          </cell>
          <cell r="AT2" t="str">
            <v>空胎・移動申請中</v>
          </cell>
        </row>
        <row r="3">
          <cell r="B3">
            <v>602</v>
          </cell>
          <cell r="E3" t="str">
            <v>雌</v>
          </cell>
          <cell r="F3" t="str">
            <v>かつしげ</v>
          </cell>
          <cell r="G3">
            <v>0</v>
          </cell>
          <cell r="I3">
            <v>846200879</v>
          </cell>
          <cell r="J3">
            <v>91</v>
          </cell>
          <cell r="K3">
            <v>2401312</v>
          </cell>
          <cell r="L3">
            <v>78.099999999999994</v>
          </cell>
          <cell r="M3">
            <v>40284</v>
          </cell>
          <cell r="P3" t="str">
            <v>かつあき</v>
          </cell>
          <cell r="Q3">
            <v>92</v>
          </cell>
          <cell r="R3">
            <v>1207308</v>
          </cell>
          <cell r="T3">
            <v>81.3</v>
          </cell>
          <cell r="W3" t="str">
            <v>平茂晴</v>
          </cell>
          <cell r="AB3" t="str">
            <v>平茂勝</v>
          </cell>
          <cell r="AG3" t="str">
            <v>但馬福</v>
          </cell>
          <cell r="AQ3" t="str">
            <v>T7810672599601</v>
          </cell>
          <cell r="AS3">
            <v>846200879</v>
          </cell>
          <cell r="AT3" t="str">
            <v>空胎</v>
          </cell>
        </row>
        <row r="4">
          <cell r="B4">
            <v>603</v>
          </cell>
          <cell r="E4" t="str">
            <v>雌</v>
          </cell>
          <cell r="F4" t="str">
            <v>あゆ</v>
          </cell>
          <cell r="G4">
            <v>0</v>
          </cell>
          <cell r="I4">
            <v>1345865156</v>
          </cell>
          <cell r="J4">
            <v>91</v>
          </cell>
          <cell r="K4">
            <v>2572741</v>
          </cell>
          <cell r="L4">
            <v>81.8</v>
          </cell>
          <cell r="M4">
            <v>42514</v>
          </cell>
          <cell r="P4" t="str">
            <v>あゆ</v>
          </cell>
          <cell r="Q4">
            <v>91</v>
          </cell>
          <cell r="R4">
            <v>2391536</v>
          </cell>
          <cell r="T4">
            <v>80.3</v>
          </cell>
          <cell r="W4" t="str">
            <v>平茂晴</v>
          </cell>
          <cell r="AB4" t="str">
            <v>百合茂</v>
          </cell>
          <cell r="AG4" t="str">
            <v>勝忠平</v>
          </cell>
          <cell r="AQ4" t="str">
            <v>T8810104160964</v>
          </cell>
          <cell r="AS4">
            <v>1345865156</v>
          </cell>
          <cell r="AT4" t="str">
            <v>空胎</v>
          </cell>
        </row>
        <row r="5">
          <cell r="B5">
            <v>604</v>
          </cell>
          <cell r="E5" t="str">
            <v>雌</v>
          </cell>
          <cell r="F5" t="str">
            <v>ゆりこ</v>
          </cell>
          <cell r="G5">
            <v>0</v>
          </cell>
          <cell r="I5">
            <v>1383350287</v>
          </cell>
          <cell r="J5">
            <v>92</v>
          </cell>
          <cell r="K5">
            <v>1905772</v>
          </cell>
          <cell r="L5">
            <v>82.2</v>
          </cell>
          <cell r="M5">
            <v>44706</v>
          </cell>
          <cell r="P5" t="str">
            <v>いとこ</v>
          </cell>
          <cell r="Q5">
            <v>92</v>
          </cell>
          <cell r="R5">
            <v>1736355</v>
          </cell>
          <cell r="T5">
            <v>81.2</v>
          </cell>
          <cell r="W5" t="str">
            <v>百合茂</v>
          </cell>
          <cell r="AB5" t="str">
            <v>平茂晴</v>
          </cell>
          <cell r="AG5" t="str">
            <v>勝忠平</v>
          </cell>
          <cell r="AQ5" t="str">
            <v>T6810687202655</v>
          </cell>
          <cell r="AS5">
            <v>1383350287</v>
          </cell>
          <cell r="AT5" t="str">
            <v>8.3.2 知恵久付</v>
          </cell>
        </row>
        <row r="6">
          <cell r="B6">
            <v>605</v>
          </cell>
          <cell r="E6" t="str">
            <v>雌</v>
          </cell>
          <cell r="F6" t="str">
            <v>あやめ</v>
          </cell>
          <cell r="G6">
            <v>0</v>
          </cell>
          <cell r="I6">
            <v>1607009151</v>
          </cell>
          <cell r="J6">
            <v>92</v>
          </cell>
          <cell r="K6">
            <v>1803550</v>
          </cell>
          <cell r="L6">
            <v>82</v>
          </cell>
          <cell r="M6">
            <v>43587</v>
          </cell>
          <cell r="P6" t="str">
            <v>さやか</v>
          </cell>
          <cell r="Q6">
            <v>92</v>
          </cell>
          <cell r="R6">
            <v>1736356</v>
          </cell>
          <cell r="T6">
            <v>81.599999999999994</v>
          </cell>
          <cell r="W6" t="str">
            <v>美国桜</v>
          </cell>
          <cell r="AB6" t="str">
            <v>金太郎３</v>
          </cell>
          <cell r="AG6" t="str">
            <v>安福久</v>
          </cell>
          <cell r="AQ6" t="str">
            <v>T6810687202655</v>
          </cell>
          <cell r="AS6">
            <v>1607009151</v>
          </cell>
          <cell r="AT6" t="str">
            <v>7.12.13受精卵移植</v>
          </cell>
          <cell r="AU6" t="str">
            <v>（福之姫×安福久×平茂晴）</v>
          </cell>
        </row>
        <row r="7">
          <cell r="B7">
            <v>606</v>
          </cell>
        </row>
        <row r="8">
          <cell r="B8">
            <v>607</v>
          </cell>
          <cell r="E8" t="str">
            <v>雌</v>
          </cell>
          <cell r="F8" t="str">
            <v>れんげ</v>
          </cell>
          <cell r="G8">
            <v>0</v>
          </cell>
          <cell r="I8">
            <v>1392301232</v>
          </cell>
          <cell r="J8">
            <v>91</v>
          </cell>
          <cell r="K8">
            <v>2439277</v>
          </cell>
          <cell r="L8">
            <v>83.4</v>
          </cell>
          <cell r="M8">
            <v>41026</v>
          </cell>
          <cell r="P8" t="str">
            <v>ゆりこ</v>
          </cell>
          <cell r="Q8">
            <v>91</v>
          </cell>
          <cell r="R8">
            <v>2398684</v>
          </cell>
          <cell r="T8">
            <v>81.599999999999994</v>
          </cell>
          <cell r="W8" t="str">
            <v>安福久</v>
          </cell>
          <cell r="AB8" t="str">
            <v>百合茂</v>
          </cell>
          <cell r="AG8" t="str">
            <v>金幸</v>
          </cell>
          <cell r="AQ8" t="str">
            <v>T3810803894882</v>
          </cell>
          <cell r="AS8">
            <v>1392301232</v>
          </cell>
          <cell r="AT8" t="str">
            <v>空胎</v>
          </cell>
        </row>
        <row r="9">
          <cell r="B9">
            <v>608</v>
          </cell>
          <cell r="E9" t="str">
            <v>雌</v>
          </cell>
          <cell r="F9" t="str">
            <v>ゆりはな</v>
          </cell>
          <cell r="G9">
            <v>0</v>
          </cell>
          <cell r="J9">
            <v>91</v>
          </cell>
          <cell r="K9">
            <v>2502437</v>
          </cell>
          <cell r="L9">
            <v>80.2</v>
          </cell>
          <cell r="M9">
            <v>41797</v>
          </cell>
          <cell r="P9" t="str">
            <v>たかく２１２３</v>
          </cell>
          <cell r="Q9">
            <v>91</v>
          </cell>
          <cell r="R9">
            <v>1588098</v>
          </cell>
          <cell r="T9">
            <v>80.8</v>
          </cell>
          <cell r="W9" t="str">
            <v>百合茂</v>
          </cell>
          <cell r="AB9" t="str">
            <v>安福久</v>
          </cell>
          <cell r="AG9" t="str">
            <v>勝忠平</v>
          </cell>
          <cell r="AQ9" t="str">
            <v>T3810336540913</v>
          </cell>
          <cell r="AS9">
            <v>1445304227</v>
          </cell>
          <cell r="AT9" t="str">
            <v>空胎</v>
          </cell>
        </row>
        <row r="10">
          <cell r="B10">
            <v>609</v>
          </cell>
        </row>
        <row r="11">
          <cell r="B11">
            <v>610</v>
          </cell>
          <cell r="E11" t="str">
            <v>雌</v>
          </cell>
          <cell r="F11" t="str">
            <v>さちひら</v>
          </cell>
          <cell r="G11">
            <v>0</v>
          </cell>
          <cell r="I11">
            <v>0</v>
          </cell>
          <cell r="J11">
            <v>91</v>
          </cell>
          <cell r="K11">
            <v>2815978</v>
          </cell>
          <cell r="L11">
            <v>80.599999999999994</v>
          </cell>
          <cell r="M11">
            <v>44554</v>
          </cell>
          <cell r="P11" t="str">
            <v>かつてる</v>
          </cell>
          <cell r="Q11">
            <v>91</v>
          </cell>
          <cell r="R11">
            <v>2605725</v>
          </cell>
          <cell r="T11">
            <v>79.5</v>
          </cell>
          <cell r="W11" t="str">
            <v>金太郎３</v>
          </cell>
          <cell r="AB11" t="str">
            <v>勝乃幸</v>
          </cell>
          <cell r="AG11" t="str">
            <v>安平照</v>
          </cell>
          <cell r="AQ11" t="str">
            <v>T9810355599074</v>
          </cell>
          <cell r="AS11">
            <v>1521988556</v>
          </cell>
          <cell r="AT11" t="str">
            <v>空胎</v>
          </cell>
        </row>
        <row r="12">
          <cell r="B12">
            <v>611</v>
          </cell>
          <cell r="E12" t="str">
            <v>雌</v>
          </cell>
          <cell r="F12" t="str">
            <v>ばじる</v>
          </cell>
          <cell r="G12">
            <v>0</v>
          </cell>
          <cell r="J12">
            <v>92</v>
          </cell>
          <cell r="K12">
            <v>1671226</v>
          </cell>
          <cell r="L12">
            <v>81.8</v>
          </cell>
          <cell r="M12">
            <v>41957</v>
          </cell>
          <cell r="P12" t="str">
            <v>かりん</v>
          </cell>
          <cell r="Q12">
            <v>92</v>
          </cell>
          <cell r="R12">
            <v>1551487</v>
          </cell>
          <cell r="T12">
            <v>83.6</v>
          </cell>
          <cell r="W12" t="str">
            <v>平茂晴</v>
          </cell>
          <cell r="AB12" t="str">
            <v>勝忠平</v>
          </cell>
          <cell r="AG12" t="str">
            <v>安平照</v>
          </cell>
          <cell r="AQ12" t="str">
            <v>T2810560535425</v>
          </cell>
          <cell r="AS12">
            <v>1478308971</v>
          </cell>
          <cell r="AT12" t="str">
            <v>空胎</v>
          </cell>
        </row>
        <row r="13">
          <cell r="B13">
            <v>612</v>
          </cell>
          <cell r="E13" t="str">
            <v>雌</v>
          </cell>
          <cell r="F13" t="str">
            <v>ひめ</v>
          </cell>
          <cell r="G13">
            <v>0</v>
          </cell>
          <cell r="J13">
            <v>91</v>
          </cell>
          <cell r="K13">
            <v>2486623</v>
          </cell>
          <cell r="L13">
            <v>79.3</v>
          </cell>
          <cell r="M13">
            <v>41697</v>
          </cell>
          <cell r="P13" t="str">
            <v>ゆりひめ３</v>
          </cell>
          <cell r="Q13">
            <v>92</v>
          </cell>
          <cell r="R13">
            <v>1268407</v>
          </cell>
          <cell r="T13">
            <v>84.1</v>
          </cell>
          <cell r="W13" t="str">
            <v>平茂晴</v>
          </cell>
          <cell r="AB13" t="str">
            <v>金幸</v>
          </cell>
          <cell r="AG13" t="str">
            <v>糸藤（鹿）</v>
          </cell>
          <cell r="AQ13" t="str">
            <v>T1810922697053</v>
          </cell>
          <cell r="AS13">
            <v>1375194783</v>
          </cell>
          <cell r="AT13" t="str">
            <v>空胎</v>
          </cell>
        </row>
        <row r="14">
          <cell r="B14">
            <v>613</v>
          </cell>
          <cell r="E14" t="str">
            <v>雌</v>
          </cell>
          <cell r="F14" t="str">
            <v>りんたろう</v>
          </cell>
          <cell r="G14">
            <v>0</v>
          </cell>
          <cell r="J14">
            <v>91</v>
          </cell>
          <cell r="K14">
            <v>2596034</v>
          </cell>
          <cell r="L14">
            <v>80.3</v>
          </cell>
          <cell r="M14">
            <v>42779</v>
          </cell>
          <cell r="P14" t="str">
            <v>りん</v>
          </cell>
          <cell r="Q14">
            <v>91</v>
          </cell>
          <cell r="R14">
            <v>2522183</v>
          </cell>
          <cell r="T14">
            <v>79.2</v>
          </cell>
          <cell r="W14" t="str">
            <v>平茂晴</v>
          </cell>
          <cell r="AB14" t="str">
            <v>安福久</v>
          </cell>
          <cell r="AG14" t="str">
            <v>平茂晴</v>
          </cell>
          <cell r="AQ14" t="str">
            <v>T1810922697053</v>
          </cell>
          <cell r="AS14">
            <v>1548702760</v>
          </cell>
          <cell r="AT14" t="str">
            <v>空胎</v>
          </cell>
        </row>
        <row r="15">
          <cell r="B15">
            <v>614</v>
          </cell>
          <cell r="E15" t="str">
            <v>雌</v>
          </cell>
          <cell r="F15" t="str">
            <v>はな</v>
          </cell>
          <cell r="G15">
            <v>0</v>
          </cell>
          <cell r="J15">
            <v>91</v>
          </cell>
          <cell r="K15">
            <v>2443749</v>
          </cell>
          <cell r="L15">
            <v>79.5</v>
          </cell>
          <cell r="M15">
            <v>41007</v>
          </cell>
          <cell r="P15" t="str">
            <v>たけはる</v>
          </cell>
          <cell r="Q15">
            <v>91</v>
          </cell>
          <cell r="R15">
            <v>2028587</v>
          </cell>
          <cell r="T15">
            <v>79.8</v>
          </cell>
          <cell r="W15" t="str">
            <v>平茂晴</v>
          </cell>
          <cell r="AB15" t="str">
            <v>金鶴</v>
          </cell>
          <cell r="AG15" t="str">
            <v>北国７の８</v>
          </cell>
          <cell r="AQ15" t="str">
            <v>T1810922697053</v>
          </cell>
          <cell r="AS15">
            <v>1351545523</v>
          </cell>
          <cell r="AT15" t="str">
            <v>空胎</v>
          </cell>
        </row>
        <row r="16">
          <cell r="B16">
            <v>615</v>
          </cell>
          <cell r="E16" t="str">
            <v>雌</v>
          </cell>
          <cell r="F16" t="str">
            <v>みく</v>
          </cell>
          <cell r="G16">
            <v>0</v>
          </cell>
          <cell r="J16">
            <v>91</v>
          </cell>
          <cell r="K16">
            <v>2810158</v>
          </cell>
          <cell r="L16">
            <v>80.900000000000006</v>
          </cell>
          <cell r="M16">
            <v>44403</v>
          </cell>
          <cell r="P16" t="str">
            <v>みちこの１</v>
          </cell>
          <cell r="Q16">
            <v>91</v>
          </cell>
          <cell r="R16">
            <v>2705189</v>
          </cell>
          <cell r="T16">
            <v>80.400000000000006</v>
          </cell>
          <cell r="W16" t="str">
            <v>勝乃幸</v>
          </cell>
          <cell r="AB16" t="str">
            <v>美国桜</v>
          </cell>
          <cell r="AG16" t="str">
            <v>耕富士</v>
          </cell>
          <cell r="AQ16" t="str">
            <v>T4810301632661</v>
          </cell>
          <cell r="AS16">
            <v>1636967088</v>
          </cell>
          <cell r="AT16" t="str">
            <v>空胎</v>
          </cell>
        </row>
        <row r="17">
          <cell r="B17">
            <v>616</v>
          </cell>
          <cell r="E17" t="str">
            <v>雌</v>
          </cell>
          <cell r="F17" t="str">
            <v>みさと</v>
          </cell>
          <cell r="G17">
            <v>0</v>
          </cell>
          <cell r="J17">
            <v>91</v>
          </cell>
          <cell r="K17">
            <v>2652059</v>
          </cell>
          <cell r="L17">
            <v>80.400000000000006</v>
          </cell>
          <cell r="M17">
            <v>43344</v>
          </cell>
          <cell r="P17" t="str">
            <v>ひとみ</v>
          </cell>
          <cell r="Q17">
            <v>92</v>
          </cell>
          <cell r="R17">
            <v>1628275</v>
          </cell>
          <cell r="T17">
            <v>81</v>
          </cell>
          <cell r="W17" t="str">
            <v>平茂晴</v>
          </cell>
          <cell r="AB17" t="str">
            <v>勝忠平</v>
          </cell>
          <cell r="AG17" t="str">
            <v>安平</v>
          </cell>
          <cell r="AQ17" t="str">
            <v>T7810667472961</v>
          </cell>
          <cell r="AS17">
            <v>1365885073</v>
          </cell>
          <cell r="AT17" t="str">
            <v>8.4.26幸男付</v>
          </cell>
        </row>
        <row r="18">
          <cell r="B18">
            <v>617</v>
          </cell>
          <cell r="E18" t="str">
            <v>雌</v>
          </cell>
          <cell r="F18" t="str">
            <v>はづひさ</v>
          </cell>
          <cell r="G18">
            <v>0</v>
          </cell>
          <cell r="J18">
            <v>91</v>
          </cell>
          <cell r="K18">
            <v>2484990</v>
          </cell>
          <cell r="L18">
            <v>80</v>
          </cell>
          <cell r="M18">
            <v>41830</v>
          </cell>
          <cell r="P18" t="str">
            <v>はづき</v>
          </cell>
          <cell r="Q18">
            <v>92</v>
          </cell>
          <cell r="R18">
            <v>1385617</v>
          </cell>
          <cell r="T18">
            <v>81.400000000000006</v>
          </cell>
          <cell r="W18" t="str">
            <v>安福久</v>
          </cell>
          <cell r="AB18" t="str">
            <v>平茂晴</v>
          </cell>
          <cell r="AG18" t="str">
            <v>平茂勝</v>
          </cell>
          <cell r="AQ18" t="str">
            <v>T7810667472961</v>
          </cell>
          <cell r="AS18">
            <v>1341259027</v>
          </cell>
          <cell r="AT18" t="str">
            <v>8.2.1幸男付</v>
          </cell>
        </row>
        <row r="19">
          <cell r="B19">
            <v>618</v>
          </cell>
          <cell r="E19" t="str">
            <v>雌</v>
          </cell>
          <cell r="F19" t="str">
            <v>みずも</v>
          </cell>
          <cell r="G19">
            <v>0</v>
          </cell>
          <cell r="J19">
            <v>92</v>
          </cell>
          <cell r="K19">
            <v>1833445</v>
          </cell>
          <cell r="L19">
            <v>81.3</v>
          </cell>
          <cell r="M19">
            <v>43936</v>
          </cell>
          <cell r="P19" t="str">
            <v>ふくみ</v>
          </cell>
          <cell r="Q19">
            <v>92</v>
          </cell>
          <cell r="R19">
            <v>1748660</v>
          </cell>
          <cell r="T19">
            <v>81.2</v>
          </cell>
          <cell r="W19" t="str">
            <v>美津照重</v>
          </cell>
          <cell r="AB19" t="str">
            <v>金太郎３</v>
          </cell>
          <cell r="AG19" t="str">
            <v>安福久</v>
          </cell>
          <cell r="AQ19" t="str">
            <v>T7810667472961</v>
          </cell>
          <cell r="AS19">
            <v>1388633378</v>
          </cell>
          <cell r="AT19" t="str">
            <v>8.5.3幸男付</v>
          </cell>
        </row>
        <row r="20">
          <cell r="B20">
            <v>619</v>
          </cell>
          <cell r="E20" t="str">
            <v>雌</v>
          </cell>
          <cell r="F20" t="str">
            <v>はなこ</v>
          </cell>
          <cell r="G20">
            <v>0</v>
          </cell>
          <cell r="J20">
            <v>91</v>
          </cell>
          <cell r="K20">
            <v>2734899</v>
          </cell>
          <cell r="L20">
            <v>81.599999999999994</v>
          </cell>
          <cell r="M20">
            <v>43997</v>
          </cell>
          <cell r="P20" t="str">
            <v>まさみ</v>
          </cell>
          <cell r="Q20">
            <v>92</v>
          </cell>
          <cell r="R20">
            <v>1573385</v>
          </cell>
          <cell r="T20">
            <v>84</v>
          </cell>
          <cell r="W20" t="str">
            <v>平茂晴</v>
          </cell>
          <cell r="AB20" t="str">
            <v>安福久</v>
          </cell>
          <cell r="AG20" t="str">
            <v>百合茂</v>
          </cell>
          <cell r="AQ20" t="str">
            <v>T5810656524115</v>
          </cell>
          <cell r="AS20">
            <v>1366489997</v>
          </cell>
          <cell r="AT20" t="str">
            <v>空胎</v>
          </cell>
        </row>
        <row r="21">
          <cell r="B21">
            <v>620</v>
          </cell>
          <cell r="E21" t="str">
            <v>雌</v>
          </cell>
          <cell r="F21" t="str">
            <v>こつな５５の３</v>
          </cell>
          <cell r="G21">
            <v>0</v>
          </cell>
          <cell r="I21">
            <v>1478308841</v>
          </cell>
          <cell r="J21">
            <v>91</v>
          </cell>
          <cell r="K21">
            <v>2507706</v>
          </cell>
          <cell r="L21">
            <v>80.2</v>
          </cell>
          <cell r="M21">
            <v>41937</v>
          </cell>
          <cell r="P21" t="str">
            <v>こつな５５</v>
          </cell>
          <cell r="Q21">
            <v>92</v>
          </cell>
          <cell r="R21">
            <v>1326830</v>
          </cell>
          <cell r="T21">
            <v>80.8</v>
          </cell>
          <cell r="W21" t="str">
            <v>安福久</v>
          </cell>
          <cell r="AB21" t="str">
            <v>平茂勝</v>
          </cell>
          <cell r="AG21" t="str">
            <v>糸晴（佐）</v>
          </cell>
          <cell r="AQ21" t="str">
            <v>T4810888387818</v>
          </cell>
          <cell r="AS21">
            <v>1478308841</v>
          </cell>
          <cell r="AT21" t="str">
            <v>空胎</v>
          </cell>
        </row>
        <row r="22">
          <cell r="B22">
            <v>621</v>
          </cell>
          <cell r="E22" t="str">
            <v>雌</v>
          </cell>
          <cell r="F22" t="str">
            <v>もとこ２の２</v>
          </cell>
          <cell r="G22">
            <v>0</v>
          </cell>
          <cell r="J22">
            <v>92</v>
          </cell>
          <cell r="K22">
            <v>1694709</v>
          </cell>
          <cell r="L22">
            <v>81.5</v>
          </cell>
          <cell r="M22">
            <v>42192</v>
          </cell>
          <cell r="P22" t="str">
            <v>もとこ２</v>
          </cell>
          <cell r="Q22">
            <v>92</v>
          </cell>
          <cell r="R22">
            <v>1606209</v>
          </cell>
          <cell r="T22">
            <v>80.8</v>
          </cell>
          <cell r="W22" t="str">
            <v>平茂晴</v>
          </cell>
          <cell r="AB22" t="str">
            <v>勝忠平</v>
          </cell>
          <cell r="AG22" t="str">
            <v>紋次郎</v>
          </cell>
          <cell r="AQ22" t="str">
            <v>T4810888387818</v>
          </cell>
          <cell r="AS22">
            <v>1408675913</v>
          </cell>
          <cell r="AT22" t="str">
            <v>空胎</v>
          </cell>
        </row>
        <row r="23">
          <cell r="B23">
            <v>622</v>
          </cell>
          <cell r="E23" t="str">
            <v>雌</v>
          </cell>
          <cell r="F23" t="str">
            <v>ばれんちの</v>
          </cell>
          <cell r="G23">
            <v>0</v>
          </cell>
          <cell r="J23">
            <v>92</v>
          </cell>
          <cell r="K23">
            <v>1803561</v>
          </cell>
          <cell r="L23">
            <v>81.599999999999994</v>
          </cell>
          <cell r="M23">
            <v>43574</v>
          </cell>
          <cell r="P23" t="str">
            <v>あとつぎ</v>
          </cell>
          <cell r="Q23">
            <v>92</v>
          </cell>
          <cell r="R23">
            <v>1516091</v>
          </cell>
          <cell r="T23">
            <v>81.8</v>
          </cell>
          <cell r="W23" t="str">
            <v>金太郎３</v>
          </cell>
          <cell r="AB23" t="str">
            <v>福栄</v>
          </cell>
          <cell r="AG23" t="str">
            <v>平茂勝</v>
          </cell>
          <cell r="AQ23" t="str">
            <v>T1810245145822</v>
          </cell>
          <cell r="AS23">
            <v>1385423927</v>
          </cell>
          <cell r="AT23" t="str">
            <v>8.1.18姫晴久付</v>
          </cell>
        </row>
        <row r="24">
          <cell r="B24">
            <v>623</v>
          </cell>
          <cell r="E24" t="str">
            <v>雌</v>
          </cell>
          <cell r="F24" t="str">
            <v>らぶざくら</v>
          </cell>
          <cell r="G24">
            <v>0</v>
          </cell>
          <cell r="J24">
            <v>91</v>
          </cell>
          <cell r="K24">
            <v>2770897</v>
          </cell>
          <cell r="L24">
            <v>81.2</v>
          </cell>
          <cell r="M24">
            <v>44267</v>
          </cell>
          <cell r="P24" t="str">
            <v>らぶ</v>
          </cell>
          <cell r="Q24">
            <v>91</v>
          </cell>
          <cell r="R24">
            <v>2649952</v>
          </cell>
          <cell r="T24">
            <v>80.400000000000006</v>
          </cell>
          <cell r="W24" t="str">
            <v>金太郎３</v>
          </cell>
          <cell r="AB24" t="str">
            <v>美国桜</v>
          </cell>
          <cell r="AG24" t="str">
            <v>百合茂</v>
          </cell>
          <cell r="AQ24" t="str">
            <v>T1810245145822</v>
          </cell>
          <cell r="AS24">
            <v>1422060757</v>
          </cell>
          <cell r="AT24" t="str">
            <v>8.2.22姫晴久付</v>
          </cell>
        </row>
        <row r="25">
          <cell r="B25">
            <v>624</v>
          </cell>
          <cell r="E25" t="str">
            <v>雌</v>
          </cell>
          <cell r="F25" t="str">
            <v>まな</v>
          </cell>
          <cell r="G25">
            <v>0</v>
          </cell>
          <cell r="I25">
            <v>0</v>
          </cell>
          <cell r="J25">
            <v>91</v>
          </cell>
          <cell r="K25">
            <v>2510784</v>
          </cell>
          <cell r="L25">
            <v>80.2</v>
          </cell>
          <cell r="M25">
            <v>41975</v>
          </cell>
          <cell r="P25" t="str">
            <v>しげみ</v>
          </cell>
          <cell r="Q25">
            <v>91</v>
          </cell>
          <cell r="R25">
            <v>2176201</v>
          </cell>
          <cell r="T25">
            <v>80.5</v>
          </cell>
          <cell r="W25" t="str">
            <v>安福久</v>
          </cell>
          <cell r="AB25" t="str">
            <v>平茂勝</v>
          </cell>
          <cell r="AG25" t="str">
            <v>糸晴（佐）</v>
          </cell>
          <cell r="AQ25" t="str">
            <v>T8810441272298</v>
          </cell>
          <cell r="AS25">
            <v>1478312091</v>
          </cell>
          <cell r="AT25" t="str">
            <v>8.3.6鶴姫重月</v>
          </cell>
        </row>
        <row r="26">
          <cell r="B26">
            <v>625</v>
          </cell>
          <cell r="E26" t="str">
            <v>雌</v>
          </cell>
          <cell r="F26" t="str">
            <v>あい</v>
          </cell>
          <cell r="G26">
            <v>0</v>
          </cell>
          <cell r="I26">
            <v>0</v>
          </cell>
          <cell r="J26">
            <v>91</v>
          </cell>
          <cell r="K26">
            <v>2602481</v>
          </cell>
          <cell r="L26">
            <v>80.8</v>
          </cell>
          <cell r="M26">
            <v>42889</v>
          </cell>
          <cell r="P26" t="str">
            <v>もんえい３１５</v>
          </cell>
          <cell r="Q26">
            <v>92</v>
          </cell>
          <cell r="R26">
            <v>1596109</v>
          </cell>
          <cell r="T26">
            <v>80.099999999999994</v>
          </cell>
          <cell r="W26" t="str">
            <v>金太郎３</v>
          </cell>
          <cell r="AB26" t="str">
            <v>勝忠平</v>
          </cell>
          <cell r="AG26" t="str">
            <v>福栄</v>
          </cell>
          <cell r="AQ26" t="str">
            <v>T4810672268011</v>
          </cell>
          <cell r="AS26">
            <v>1548703897</v>
          </cell>
          <cell r="AT26" t="str">
            <v>空胎</v>
          </cell>
        </row>
        <row r="27">
          <cell r="B27">
            <v>626</v>
          </cell>
          <cell r="E27" t="str">
            <v>雌</v>
          </cell>
          <cell r="F27" t="str">
            <v>さくら</v>
          </cell>
          <cell r="G27">
            <v>0</v>
          </cell>
          <cell r="I27">
            <v>0</v>
          </cell>
          <cell r="J27">
            <v>91</v>
          </cell>
          <cell r="K27">
            <v>2570132</v>
          </cell>
          <cell r="L27">
            <v>81.099999999999994</v>
          </cell>
          <cell r="M27">
            <v>42459</v>
          </cell>
          <cell r="P27" t="str">
            <v>わさび</v>
          </cell>
          <cell r="Q27">
            <v>92</v>
          </cell>
          <cell r="R27">
            <v>1548038</v>
          </cell>
          <cell r="T27">
            <v>81</v>
          </cell>
          <cell r="W27" t="str">
            <v>平茂晴</v>
          </cell>
          <cell r="AB27" t="str">
            <v>百合茂</v>
          </cell>
          <cell r="AG27" t="str">
            <v>平茂勝</v>
          </cell>
          <cell r="AQ27" t="str">
            <v>T4810672268011</v>
          </cell>
          <cell r="AS27">
            <v>1359397001</v>
          </cell>
          <cell r="AT27" t="str">
            <v>空胎</v>
          </cell>
        </row>
        <row r="28">
          <cell r="B28">
            <v>627</v>
          </cell>
          <cell r="E28" t="str">
            <v>雌</v>
          </cell>
          <cell r="F28" t="str">
            <v>ふくひさ</v>
          </cell>
          <cell r="G28">
            <v>0</v>
          </cell>
          <cell r="I28">
            <v>0</v>
          </cell>
          <cell r="J28">
            <v>92</v>
          </cell>
          <cell r="K28">
            <v>1618618</v>
          </cell>
          <cell r="L28">
            <v>81</v>
          </cell>
          <cell r="M28">
            <v>41283</v>
          </cell>
          <cell r="P28" t="str">
            <v>ふく</v>
          </cell>
          <cell r="Q28">
            <v>91</v>
          </cell>
          <cell r="R28">
            <v>2217151</v>
          </cell>
          <cell r="T28">
            <v>81</v>
          </cell>
          <cell r="W28" t="str">
            <v>安福久</v>
          </cell>
          <cell r="AB28" t="str">
            <v>福之国</v>
          </cell>
          <cell r="AG28" t="str">
            <v>安平</v>
          </cell>
          <cell r="AQ28" t="str">
            <v>T8810934853059</v>
          </cell>
          <cell r="AS28">
            <v>1346935315</v>
          </cell>
          <cell r="AT28" t="str">
            <v>空胎</v>
          </cell>
        </row>
        <row r="29">
          <cell r="B29">
            <v>628</v>
          </cell>
          <cell r="E29" t="str">
            <v>雌</v>
          </cell>
          <cell r="F29" t="str">
            <v>さつき</v>
          </cell>
          <cell r="G29">
            <v>0</v>
          </cell>
          <cell r="I29">
            <v>0</v>
          </cell>
          <cell r="J29">
            <v>92</v>
          </cell>
          <cell r="K29">
            <v>1718910</v>
          </cell>
          <cell r="L29">
            <v>81.2</v>
          </cell>
          <cell r="M29">
            <v>42526</v>
          </cell>
          <cell r="P29" t="str">
            <v>かつのぶ</v>
          </cell>
          <cell r="Q29">
            <v>92</v>
          </cell>
          <cell r="R29">
            <v>1569685</v>
          </cell>
          <cell r="T29">
            <v>81.2</v>
          </cell>
          <cell r="W29" t="str">
            <v>平茂晴</v>
          </cell>
          <cell r="AB29" t="str">
            <v>勝忠平</v>
          </cell>
          <cell r="AG29" t="str">
            <v>福栄</v>
          </cell>
          <cell r="AQ29" t="str">
            <v>T8810441272298</v>
          </cell>
          <cell r="AS29">
            <v>1367953909</v>
          </cell>
          <cell r="AT29" t="str">
            <v>8.6.23ET移殖</v>
          </cell>
          <cell r="AU29" t="str">
            <v>（福勝鶴×金太郎３×安福久）</v>
          </cell>
        </row>
        <row r="30">
          <cell r="B30">
            <v>629</v>
          </cell>
          <cell r="E30" t="str">
            <v>雌</v>
          </cell>
          <cell r="F30" t="str">
            <v>さくら</v>
          </cell>
          <cell r="G30">
            <v>0</v>
          </cell>
          <cell r="I30">
            <v>0</v>
          </cell>
          <cell r="J30">
            <v>92</v>
          </cell>
          <cell r="K30">
            <v>1647044</v>
          </cell>
          <cell r="L30">
            <v>81.5</v>
          </cell>
          <cell r="M30">
            <v>41617</v>
          </cell>
          <cell r="P30" t="str">
            <v>ゆりさくら</v>
          </cell>
          <cell r="Q30">
            <v>92</v>
          </cell>
          <cell r="R30">
            <v>1588087</v>
          </cell>
          <cell r="T30">
            <v>80.7</v>
          </cell>
          <cell r="W30" t="str">
            <v>安福久</v>
          </cell>
          <cell r="AB30" t="str">
            <v>百合茂</v>
          </cell>
          <cell r="AG30" t="str">
            <v>平茂勝</v>
          </cell>
          <cell r="AQ30" t="str">
            <v>T8810596497616</v>
          </cell>
          <cell r="AS30">
            <v>1341250666</v>
          </cell>
          <cell r="AT30" t="str">
            <v>8.5.8若百合付</v>
          </cell>
        </row>
        <row r="31">
          <cell r="B31">
            <v>630</v>
          </cell>
          <cell r="E31" t="str">
            <v>雌</v>
          </cell>
          <cell r="F31" t="str">
            <v>いちご</v>
          </cell>
          <cell r="G31">
            <v>0</v>
          </cell>
          <cell r="I31">
            <v>0</v>
          </cell>
          <cell r="J31">
            <v>92</v>
          </cell>
          <cell r="K31">
            <v>1706199</v>
          </cell>
          <cell r="L31">
            <v>81.8</v>
          </cell>
          <cell r="M31">
            <v>42374</v>
          </cell>
          <cell r="P31" t="str">
            <v>あやめ２０</v>
          </cell>
          <cell r="Q31">
            <v>92</v>
          </cell>
          <cell r="R31">
            <v>1457404</v>
          </cell>
          <cell r="T31">
            <v>80.400000000000006</v>
          </cell>
          <cell r="W31" t="str">
            <v>金太郎３</v>
          </cell>
          <cell r="AB31" t="str">
            <v>平茂晴</v>
          </cell>
          <cell r="AG31" t="str">
            <v>第５隼福</v>
          </cell>
          <cell r="AQ31" t="str">
            <v>T4810320737417</v>
          </cell>
          <cell r="AS31">
            <v>1403839099</v>
          </cell>
          <cell r="AT31" t="str">
            <v>空胎</v>
          </cell>
        </row>
        <row r="32">
          <cell r="B32">
            <v>631</v>
          </cell>
          <cell r="E32" t="str">
            <v>雌</v>
          </cell>
          <cell r="F32" t="str">
            <v>きたみ</v>
          </cell>
          <cell r="G32">
            <v>0</v>
          </cell>
          <cell r="I32">
            <v>0</v>
          </cell>
          <cell r="J32">
            <v>92</v>
          </cell>
          <cell r="K32">
            <v>1916707</v>
          </cell>
          <cell r="L32">
            <v>81.3</v>
          </cell>
          <cell r="M32">
            <v>44795</v>
          </cell>
          <cell r="P32" t="str">
            <v>ひさみ</v>
          </cell>
          <cell r="Q32">
            <v>92</v>
          </cell>
          <cell r="R32">
            <v>1717373</v>
          </cell>
          <cell r="T32">
            <v>82</v>
          </cell>
          <cell r="W32" t="str">
            <v>紀多福</v>
          </cell>
          <cell r="AB32" t="str">
            <v>美国桜</v>
          </cell>
          <cell r="AG32" t="str">
            <v>安福久</v>
          </cell>
          <cell r="AQ32" t="str">
            <v>T3810876545834</v>
          </cell>
          <cell r="AS32">
            <v>1383353530</v>
          </cell>
          <cell r="AT32" t="str">
            <v>空胎</v>
          </cell>
        </row>
        <row r="33">
          <cell r="B33">
            <v>632</v>
          </cell>
          <cell r="E33" t="str">
            <v>雌</v>
          </cell>
          <cell r="F33" t="str">
            <v>第３みつこの１</v>
          </cell>
          <cell r="G33">
            <v>0</v>
          </cell>
          <cell r="I33">
            <v>0</v>
          </cell>
          <cell r="J33">
            <v>91</v>
          </cell>
          <cell r="K33">
            <v>2728715</v>
          </cell>
          <cell r="L33">
            <v>79.900000000000006</v>
          </cell>
          <cell r="M33">
            <v>43773</v>
          </cell>
          <cell r="P33" t="str">
            <v>第３みつこ</v>
          </cell>
          <cell r="Q33">
            <v>92</v>
          </cell>
          <cell r="R33">
            <v>1495270</v>
          </cell>
          <cell r="T33">
            <v>80.3</v>
          </cell>
          <cell r="W33" t="str">
            <v>平茂晴</v>
          </cell>
          <cell r="AB33" t="str">
            <v>福栄</v>
          </cell>
          <cell r="AG33" t="str">
            <v>平茂勝</v>
          </cell>
          <cell r="AS33">
            <v>1364977281</v>
          </cell>
          <cell r="AT33" t="str">
            <v>空胎</v>
          </cell>
        </row>
      </sheetData>
      <sheetData sheetId="5">
        <row r="1">
          <cell r="A1">
            <v>0</v>
          </cell>
          <cell r="B1">
            <v>0</v>
          </cell>
        </row>
        <row r="2">
          <cell r="A2">
            <v>91</v>
          </cell>
          <cell r="B2">
            <v>0</v>
          </cell>
        </row>
        <row r="3">
          <cell r="A3">
            <v>92</v>
          </cell>
          <cell r="B3" t="str">
            <v>原</v>
          </cell>
        </row>
        <row r="4">
          <cell r="A4">
            <v>93</v>
          </cell>
          <cell r="B4" t="str">
            <v>高</v>
          </cell>
        </row>
        <row r="5">
          <cell r="A5" t="str">
            <v>09子南黒</v>
          </cell>
          <cell r="B5" t="str">
            <v>09子南黒</v>
          </cell>
        </row>
        <row r="6">
          <cell r="A6" t="str">
            <v>16肝</v>
          </cell>
          <cell r="B6" t="str">
            <v>16肝</v>
          </cell>
        </row>
        <row r="7">
          <cell r="A7" t="str">
            <v>16子受卵長黒</v>
          </cell>
          <cell r="B7" t="str">
            <v>16受黒</v>
          </cell>
        </row>
        <row r="8">
          <cell r="A8" t="str">
            <v>16子南黒</v>
          </cell>
          <cell r="B8" t="str">
            <v>16子南黒</v>
          </cell>
        </row>
        <row r="9">
          <cell r="A9" t="str">
            <v>17子南黒</v>
          </cell>
          <cell r="B9" t="str">
            <v>17子南黒</v>
          </cell>
        </row>
        <row r="10">
          <cell r="A10" t="str">
            <v>17受</v>
          </cell>
          <cell r="B10" t="str">
            <v>17受</v>
          </cell>
        </row>
        <row r="11">
          <cell r="A11" t="str">
            <v>17南</v>
          </cell>
          <cell r="B11" t="str">
            <v>17南</v>
          </cell>
        </row>
        <row r="12">
          <cell r="A12" t="str">
            <v>18子南黒</v>
          </cell>
          <cell r="B12" t="str">
            <v>18南</v>
          </cell>
        </row>
        <row r="13">
          <cell r="A13" t="str">
            <v>19子南黒</v>
          </cell>
          <cell r="B13" t="str">
            <v>19南</v>
          </cell>
        </row>
        <row r="14">
          <cell r="A14" t="str">
            <v>19受</v>
          </cell>
          <cell r="B14" t="str">
            <v>19受</v>
          </cell>
        </row>
        <row r="15">
          <cell r="A15" t="str">
            <v>20子南黒</v>
          </cell>
          <cell r="B15" t="str">
            <v>20南</v>
          </cell>
        </row>
        <row r="16">
          <cell r="A16" t="str">
            <v>20受</v>
          </cell>
          <cell r="B16" t="str">
            <v>20受</v>
          </cell>
        </row>
        <row r="17">
          <cell r="A17" t="str">
            <v>20大</v>
          </cell>
          <cell r="B17" t="str">
            <v>20大</v>
          </cell>
        </row>
        <row r="18">
          <cell r="A18" t="str">
            <v>20南</v>
          </cell>
          <cell r="B18" t="str">
            <v>20南</v>
          </cell>
        </row>
        <row r="19">
          <cell r="A19" t="str">
            <v>21北</v>
          </cell>
          <cell r="B19" t="str">
            <v>21北</v>
          </cell>
        </row>
        <row r="20">
          <cell r="A20" t="str">
            <v>21子北黒</v>
          </cell>
          <cell r="B20" t="str">
            <v>21北</v>
          </cell>
        </row>
        <row r="21">
          <cell r="A21" t="str">
            <v>21子佐</v>
          </cell>
          <cell r="B21" t="str">
            <v>21佐</v>
          </cell>
        </row>
        <row r="22">
          <cell r="A22" t="str">
            <v>21子出黒</v>
          </cell>
          <cell r="B22" t="str">
            <v>21出</v>
          </cell>
        </row>
        <row r="23">
          <cell r="A23" t="str">
            <v>21子南黒</v>
          </cell>
          <cell r="B23" t="str">
            <v>21南</v>
          </cell>
        </row>
        <row r="24">
          <cell r="A24" t="str">
            <v>21佐</v>
          </cell>
          <cell r="B24" t="str">
            <v>21佐</v>
          </cell>
        </row>
        <row r="25">
          <cell r="A25" t="str">
            <v>21曽</v>
          </cell>
          <cell r="B25" t="str">
            <v>21曽</v>
          </cell>
        </row>
        <row r="26">
          <cell r="A26" t="str">
            <v>21南</v>
          </cell>
          <cell r="B26" t="str">
            <v>21南</v>
          </cell>
        </row>
        <row r="27">
          <cell r="A27" t="str">
            <v>22子南黒</v>
          </cell>
          <cell r="B27" t="str">
            <v>22南</v>
          </cell>
        </row>
        <row r="28">
          <cell r="A28" t="str">
            <v>22曽</v>
          </cell>
          <cell r="B28" t="str">
            <v>22曽</v>
          </cell>
        </row>
        <row r="29">
          <cell r="A29" t="str">
            <v>22長</v>
          </cell>
          <cell r="B29" t="str">
            <v>22長</v>
          </cell>
        </row>
        <row r="30">
          <cell r="A30" t="str">
            <v>22南</v>
          </cell>
          <cell r="B30" t="str">
            <v>22南</v>
          </cell>
        </row>
        <row r="31">
          <cell r="A31" t="str">
            <v>23南</v>
          </cell>
          <cell r="B31" t="str">
            <v>23南</v>
          </cell>
        </row>
        <row r="32">
          <cell r="A32" t="str">
            <v>原</v>
          </cell>
          <cell r="B32" t="str">
            <v>原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C1E20-FC36-4B12-9298-C7FB31CD0059}">
  <dimension ref="A1:AC488"/>
  <sheetViews>
    <sheetView tabSelected="1" workbookViewId="0">
      <selection activeCell="G6" sqref="G6"/>
    </sheetView>
  </sheetViews>
  <sheetFormatPr defaultRowHeight="18.45" x14ac:dyDescent="0.65"/>
  <cols>
    <col min="1" max="1" width="6.7109375" customWidth="1"/>
    <col min="2" max="2" width="15.140625" customWidth="1"/>
    <col min="3" max="3" width="5.5" style="24" customWidth="1"/>
    <col min="4" max="4" width="11.640625" bestFit="1" customWidth="1"/>
    <col min="5" max="5" width="6.640625" style="25" bestFit="1" customWidth="1"/>
    <col min="6" max="6" width="5.640625" customWidth="1"/>
    <col min="7" max="7" width="9.5" style="26" bestFit="1" customWidth="1"/>
    <col min="8" max="8" width="10.2109375" bestFit="1" customWidth="1"/>
    <col min="9" max="9" width="14.2109375" style="26" bestFit="1" customWidth="1"/>
    <col min="10" max="10" width="3.5" bestFit="1" customWidth="1"/>
    <col min="12" max="12" width="7.140625" style="25" bestFit="1" customWidth="1"/>
    <col min="13" max="13" width="11.2109375" bestFit="1" customWidth="1"/>
    <col min="14" max="14" width="12.35546875" bestFit="1" customWidth="1"/>
    <col min="15" max="15" width="8.640625" customWidth="1"/>
    <col min="16" max="16" width="11.640625" style="28" bestFit="1" customWidth="1"/>
    <col min="17" max="17" width="34.85546875" customWidth="1"/>
    <col min="21" max="22" width="16.2109375" bestFit="1" customWidth="1"/>
  </cols>
  <sheetData>
    <row r="1" spans="1:29" s="1" customFormat="1" x14ac:dyDescent="0.65">
      <c r="A1" s="1" t="s">
        <v>0</v>
      </c>
      <c r="C1" s="2"/>
      <c r="D1" s="1" t="str">
        <f>+'[1]子牛（２０）'!D1</f>
        <v>令和8年8月6日現在</v>
      </c>
      <c r="E1" s="3"/>
      <c r="G1" s="4"/>
      <c r="I1" s="4"/>
      <c r="L1" s="3"/>
      <c r="P1" s="5"/>
    </row>
    <row r="2" spans="1:29" s="1" customFormat="1" x14ac:dyDescent="0.65">
      <c r="C2" s="2"/>
      <c r="E2" s="3"/>
      <c r="G2" s="4"/>
      <c r="I2" s="4"/>
      <c r="L2" s="3"/>
      <c r="P2" s="5"/>
    </row>
    <row r="3" spans="1:29" ht="19.3" x14ac:dyDescent="0.65">
      <c r="A3" s="1"/>
      <c r="B3" s="6" t="s">
        <v>1</v>
      </c>
      <c r="C3" s="30">
        <f>+'[1]子牛（２０）'!C3:E3</f>
        <v>46254</v>
      </c>
      <c r="D3" s="30"/>
      <c r="E3" s="30"/>
      <c r="F3" s="1"/>
      <c r="G3" s="1"/>
      <c r="H3" s="4"/>
      <c r="I3" s="1"/>
      <c r="J3" s="1"/>
      <c r="K3" s="1"/>
      <c r="L3" s="6"/>
      <c r="M3" s="1"/>
      <c r="N3" s="3"/>
      <c r="O3" s="1"/>
      <c r="P3" s="7"/>
      <c r="Q3" s="8"/>
      <c r="R3" s="1"/>
      <c r="S3" s="2"/>
      <c r="T3" s="1"/>
      <c r="U3" s="1"/>
      <c r="V3" s="1"/>
      <c r="W3" s="1"/>
      <c r="X3" s="1"/>
      <c r="Y3" s="1"/>
      <c r="Z3" s="1"/>
      <c r="AC3" t="s">
        <v>2</v>
      </c>
    </row>
    <row r="4" spans="1:29" s="14" customFormat="1" ht="36.9" x14ac:dyDescent="0.65">
      <c r="A4" s="9" t="s">
        <v>3</v>
      </c>
      <c r="B4" s="9" t="s">
        <v>4</v>
      </c>
      <c r="C4" s="31" t="s">
        <v>5</v>
      </c>
      <c r="D4" s="31"/>
      <c r="E4" s="10" t="s">
        <v>6</v>
      </c>
      <c r="F4" s="9" t="s">
        <v>7</v>
      </c>
      <c r="G4" s="11" t="s">
        <v>8</v>
      </c>
      <c r="H4" s="9" t="s">
        <v>9</v>
      </c>
      <c r="I4" s="11" t="s">
        <v>10</v>
      </c>
      <c r="J4" s="32" t="s">
        <v>11</v>
      </c>
      <c r="K4" s="32"/>
      <c r="L4" s="10" t="s">
        <v>12</v>
      </c>
      <c r="M4" s="9" t="s">
        <v>13</v>
      </c>
      <c r="N4" s="9" t="s">
        <v>14</v>
      </c>
      <c r="O4" s="12" t="s">
        <v>15</v>
      </c>
      <c r="P4" s="13" t="s">
        <v>16</v>
      </c>
      <c r="Q4" s="9" t="s">
        <v>17</v>
      </c>
      <c r="R4" s="1"/>
      <c r="S4" s="14" t="s">
        <v>18</v>
      </c>
      <c r="T4" s="14" t="s">
        <v>19</v>
      </c>
      <c r="U4" s="14" t="s">
        <v>20</v>
      </c>
      <c r="V4" s="14" t="s">
        <v>21</v>
      </c>
    </row>
    <row r="5" spans="1:29" ht="28" customHeight="1" x14ac:dyDescent="0.65">
      <c r="A5" s="15">
        <f>+[1]※データ成２０!B2</f>
        <v>601</v>
      </c>
      <c r="B5" s="15" t="str">
        <f>+[1]※データ成２０!F2</f>
        <v>よいこ</v>
      </c>
      <c r="C5" s="16">
        <f>IF(S5=0,0,LOOKUP(S5,'[1]コード（登録区分）'!A:A,'[1]コード（登録区分）'!B:B))</f>
        <v>0</v>
      </c>
      <c r="D5" s="17">
        <f>IF([1]※データ成２０!K2=0,[1]※データ成２０!I2,+[1]※データ成２０!K2)</f>
        <v>2558883</v>
      </c>
      <c r="E5" s="18">
        <f>+[1]※データ成２０!L2</f>
        <v>80.2</v>
      </c>
      <c r="F5" s="15" t="str">
        <f>+[1]※データ成２０!E2</f>
        <v>雌</v>
      </c>
      <c r="G5" s="19">
        <f>+[1]※データ成２０!M2</f>
        <v>42482</v>
      </c>
      <c r="H5" s="15" t="str">
        <f>+[1]※データ成２０!W2</f>
        <v>華春福</v>
      </c>
      <c r="I5" s="19" t="str">
        <f>+[1]※データ成２０!P2</f>
        <v>りょうこ</v>
      </c>
      <c r="J5" s="20" t="str">
        <f>IF(T5=0,0,LOOKUP(T5,'[1]コード（登録区分）'!A:A,'[1]コード（登録区分）'!B:B))</f>
        <v>原</v>
      </c>
      <c r="K5" s="17">
        <f>+[1]※データ成２０!R2</f>
        <v>1659756</v>
      </c>
      <c r="L5" s="18">
        <f>+[1]※データ成２０!T2</f>
        <v>82.1</v>
      </c>
      <c r="M5" s="15" t="str">
        <f>+[1]※データ成２０!AB2</f>
        <v>安福久</v>
      </c>
      <c r="N5" s="15" t="str">
        <f>+[1]※データ成２０!AG2</f>
        <v>勝忠平</v>
      </c>
      <c r="O5" s="21" t="str">
        <f>IF([1]※データ成２０!AQ2&lt;&gt;"","◎",0)</f>
        <v>◎</v>
      </c>
      <c r="P5" s="22" t="str">
        <f>+V5</f>
        <v>1527421880</v>
      </c>
      <c r="Q5" s="15" t="str">
        <f>+[1]※データ成２０!AT2&amp;" "&amp;[1]※データ成２０!AU2</f>
        <v xml:space="preserve">空胎・移動申請中 </v>
      </c>
      <c r="S5">
        <f>IF([1]※データ成２０!K2=0,[1]※データ成２０!G2&amp;[1]※データ成２０!H2,[1]※データ成２０!J2)</f>
        <v>91</v>
      </c>
      <c r="T5">
        <f>+[1]※データ成２０!Q2</f>
        <v>92</v>
      </c>
      <c r="U5" s="23">
        <f>+[1]※データ成２０!AS2</f>
        <v>1527421880</v>
      </c>
      <c r="V5" t="str">
        <f>TEXT(U5,"0000000000")</f>
        <v>1527421880</v>
      </c>
    </row>
    <row r="6" spans="1:29" ht="28" customHeight="1" x14ac:dyDescent="0.65">
      <c r="A6" s="15">
        <f>+[1]※データ成２０!B3</f>
        <v>602</v>
      </c>
      <c r="B6" s="15" t="str">
        <f>+[1]※データ成２０!F3</f>
        <v>かつしげ</v>
      </c>
      <c r="C6" s="16">
        <f>IF(S6=0,0,LOOKUP(S6,'[1]コード（登録区分）'!A:A,'[1]コード（登録区分）'!B:B))</f>
        <v>0</v>
      </c>
      <c r="D6" s="17">
        <f>IF([1]※データ成２０!K3=0,[1]※データ成２０!I3,+[1]※データ成２０!K3)</f>
        <v>2401312</v>
      </c>
      <c r="E6" s="18">
        <f>+[1]※データ成２０!L3</f>
        <v>78.099999999999994</v>
      </c>
      <c r="F6" s="15" t="str">
        <f>+[1]※データ成２０!E3</f>
        <v>雌</v>
      </c>
      <c r="G6" s="19">
        <f>+[1]※データ成２０!M3</f>
        <v>40284</v>
      </c>
      <c r="H6" s="15" t="str">
        <f>+[1]※データ成２０!W3</f>
        <v>平茂晴</v>
      </c>
      <c r="I6" s="19" t="str">
        <f>+[1]※データ成２０!P3</f>
        <v>かつあき</v>
      </c>
      <c r="J6" s="20" t="str">
        <f>IF(T6=0,0,LOOKUP(T6,'[1]コード（登録区分）'!A:A,'[1]コード（登録区分）'!B:B))</f>
        <v>原</v>
      </c>
      <c r="K6" s="17">
        <f>+[1]※データ成２０!R3</f>
        <v>1207308</v>
      </c>
      <c r="L6" s="18">
        <f>+[1]※データ成２０!T3</f>
        <v>81.3</v>
      </c>
      <c r="M6" s="15" t="str">
        <f>+[1]※データ成２０!AB3</f>
        <v>平茂勝</v>
      </c>
      <c r="N6" s="15" t="str">
        <f>+[1]※データ成２０!AG3</f>
        <v>但馬福</v>
      </c>
      <c r="O6" s="21" t="str">
        <f>IF([1]※データ成２０!AQ3&lt;&gt;"","◎",0)</f>
        <v>◎</v>
      </c>
      <c r="P6" s="22" t="str">
        <f t="shared" ref="P6:P63" si="0">+V6</f>
        <v>0846200879</v>
      </c>
      <c r="Q6" s="15" t="str">
        <f>+[1]※データ成２０!AT3&amp;" "&amp;[1]※データ成２０!AU3</f>
        <v xml:space="preserve">空胎 </v>
      </c>
      <c r="S6">
        <f>IF([1]※データ成２０!K3=0,[1]※データ成２０!G3&amp;[1]※データ成２０!H3,[1]※データ成２０!J3)</f>
        <v>91</v>
      </c>
      <c r="T6">
        <f>+[1]※データ成２０!Q3</f>
        <v>92</v>
      </c>
      <c r="U6" s="23">
        <f>+[1]※データ成２０!AS3</f>
        <v>846200879</v>
      </c>
      <c r="V6" t="str">
        <f t="shared" ref="V6:V63" si="1">TEXT(U6,"0000000000")</f>
        <v>0846200879</v>
      </c>
    </row>
    <row r="7" spans="1:29" ht="28" customHeight="1" x14ac:dyDescent="0.65">
      <c r="A7" s="15">
        <f>+[1]※データ成２０!B4</f>
        <v>603</v>
      </c>
      <c r="B7" s="15" t="str">
        <f>+[1]※データ成２０!F4</f>
        <v>あゆ</v>
      </c>
      <c r="C7" s="16">
        <f>IF(S7=0,0,LOOKUP(S7,'[1]コード（登録区分）'!A:A,'[1]コード（登録区分）'!B:B))</f>
        <v>0</v>
      </c>
      <c r="D7" s="17">
        <f>IF([1]※データ成２０!K4=0,[1]※データ成２０!I4,+[1]※データ成２０!K4)</f>
        <v>2572741</v>
      </c>
      <c r="E7" s="18">
        <f>+[1]※データ成２０!L4</f>
        <v>81.8</v>
      </c>
      <c r="F7" s="15" t="str">
        <f>+[1]※データ成２０!E4</f>
        <v>雌</v>
      </c>
      <c r="G7" s="19">
        <f>+[1]※データ成２０!M4</f>
        <v>42514</v>
      </c>
      <c r="H7" s="15" t="str">
        <f>+[1]※データ成２０!W4</f>
        <v>平茂晴</v>
      </c>
      <c r="I7" s="19" t="str">
        <f>+[1]※データ成２０!P4</f>
        <v>あゆ</v>
      </c>
      <c r="J7" s="20">
        <f>IF(T7=0,0,LOOKUP(T7,'[1]コード（登録区分）'!A:A,'[1]コード（登録区分）'!B:B))</f>
        <v>0</v>
      </c>
      <c r="K7" s="17">
        <f>+[1]※データ成２０!R4</f>
        <v>2391536</v>
      </c>
      <c r="L7" s="18">
        <f>+[1]※データ成２０!T4</f>
        <v>80.3</v>
      </c>
      <c r="M7" s="15" t="str">
        <f>+[1]※データ成２０!AB4</f>
        <v>百合茂</v>
      </c>
      <c r="N7" s="15" t="str">
        <f>+[1]※データ成２０!AG4</f>
        <v>勝忠平</v>
      </c>
      <c r="O7" s="21" t="str">
        <f>IF([1]※データ成２０!AQ4&lt;&gt;"","◎",0)</f>
        <v>◎</v>
      </c>
      <c r="P7" s="22" t="str">
        <f t="shared" si="0"/>
        <v>1345865156</v>
      </c>
      <c r="Q7" s="15" t="str">
        <f>+[1]※データ成２０!AT4&amp;" "&amp;[1]※データ成２０!AU4</f>
        <v xml:space="preserve">空胎 </v>
      </c>
      <c r="S7">
        <f>IF([1]※データ成２０!K4=0,[1]※データ成２０!G4&amp;[1]※データ成２０!H4,[1]※データ成２０!J4)</f>
        <v>91</v>
      </c>
      <c r="T7">
        <f>+[1]※データ成２０!Q4</f>
        <v>91</v>
      </c>
      <c r="U7" s="23">
        <f>+[1]※データ成２０!AS4</f>
        <v>1345865156</v>
      </c>
      <c r="V7" t="str">
        <f t="shared" si="1"/>
        <v>1345865156</v>
      </c>
    </row>
    <row r="8" spans="1:29" ht="28" customHeight="1" x14ac:dyDescent="0.65">
      <c r="A8" s="15">
        <f>+[1]※データ成２０!B5</f>
        <v>604</v>
      </c>
      <c r="B8" s="15" t="str">
        <f>+[1]※データ成２０!F5</f>
        <v>ゆりこ</v>
      </c>
      <c r="C8" s="16" t="str">
        <f>IF(S8=0,0,LOOKUP(S8,'[1]コード（登録区分）'!A:A,'[1]コード（登録区分）'!B:B))</f>
        <v>原</v>
      </c>
      <c r="D8" s="17">
        <f>IF([1]※データ成２０!K5=0,[1]※データ成２０!I5,+[1]※データ成２０!K5)</f>
        <v>1905772</v>
      </c>
      <c r="E8" s="18">
        <f>+[1]※データ成２０!L5</f>
        <v>82.2</v>
      </c>
      <c r="F8" s="15" t="str">
        <f>+[1]※データ成２０!E5</f>
        <v>雌</v>
      </c>
      <c r="G8" s="19">
        <f>+[1]※データ成２０!M5</f>
        <v>44706</v>
      </c>
      <c r="H8" s="15" t="str">
        <f>+[1]※データ成２０!W5</f>
        <v>百合茂</v>
      </c>
      <c r="I8" s="19" t="str">
        <f>+[1]※データ成２０!P5</f>
        <v>いとこ</v>
      </c>
      <c r="J8" s="20" t="str">
        <f>IF(T8=0,0,LOOKUP(T8,'[1]コード（登録区分）'!A:A,'[1]コード（登録区分）'!B:B))</f>
        <v>原</v>
      </c>
      <c r="K8" s="17">
        <f>+[1]※データ成２０!R5</f>
        <v>1736355</v>
      </c>
      <c r="L8" s="18">
        <f>+[1]※データ成２０!T5</f>
        <v>81.2</v>
      </c>
      <c r="M8" s="15" t="str">
        <f>+[1]※データ成２０!AB5</f>
        <v>平茂晴</v>
      </c>
      <c r="N8" s="15" t="str">
        <f>+[1]※データ成２０!AG5</f>
        <v>勝忠平</v>
      </c>
      <c r="O8" s="21" t="str">
        <f>IF([1]※データ成２０!AQ5&lt;&gt;"","◎",0)</f>
        <v>◎</v>
      </c>
      <c r="P8" s="22" t="str">
        <f t="shared" si="0"/>
        <v>1383350287</v>
      </c>
      <c r="Q8" s="15" t="str">
        <f>+[1]※データ成２０!AT5&amp;" "&amp;[1]※データ成２０!AU5</f>
        <v xml:space="preserve">8.3.2 知恵久付 </v>
      </c>
      <c r="S8">
        <f>IF([1]※データ成２０!K5=0,[1]※データ成２０!G5&amp;[1]※データ成２０!H5,[1]※データ成２０!J5)</f>
        <v>92</v>
      </c>
      <c r="T8">
        <f>+[1]※データ成２０!Q5</f>
        <v>92</v>
      </c>
      <c r="U8" s="23">
        <f>+[1]※データ成２０!AS5</f>
        <v>1383350287</v>
      </c>
      <c r="V8" t="str">
        <f t="shared" si="1"/>
        <v>1383350287</v>
      </c>
    </row>
    <row r="9" spans="1:29" ht="28" customHeight="1" x14ac:dyDescent="0.65">
      <c r="A9" s="15">
        <f>+[1]※データ成２０!B6</f>
        <v>605</v>
      </c>
      <c r="B9" s="15" t="str">
        <f>+[1]※データ成２０!F6</f>
        <v>あやめ</v>
      </c>
      <c r="C9" s="16" t="str">
        <f>IF(S9=0,0,LOOKUP(S9,'[1]コード（登録区分）'!A:A,'[1]コード（登録区分）'!B:B))</f>
        <v>原</v>
      </c>
      <c r="D9" s="17">
        <f>IF([1]※データ成２０!K6=0,[1]※データ成２０!I6,+[1]※データ成２０!K6)</f>
        <v>1803550</v>
      </c>
      <c r="E9" s="18">
        <f>+[1]※データ成２０!L6</f>
        <v>82</v>
      </c>
      <c r="F9" s="15" t="str">
        <f>+[1]※データ成２０!E6</f>
        <v>雌</v>
      </c>
      <c r="G9" s="19">
        <f>+[1]※データ成２０!M6</f>
        <v>43587</v>
      </c>
      <c r="H9" s="15" t="str">
        <f>+[1]※データ成２０!W6</f>
        <v>美国桜</v>
      </c>
      <c r="I9" s="19" t="str">
        <f>+[1]※データ成２０!P6</f>
        <v>さやか</v>
      </c>
      <c r="J9" s="20" t="str">
        <f>IF(T9=0,0,LOOKUP(T9,'[1]コード（登録区分）'!A:A,'[1]コード（登録区分）'!B:B))</f>
        <v>原</v>
      </c>
      <c r="K9" s="17">
        <f>+[1]※データ成２０!R6</f>
        <v>1736356</v>
      </c>
      <c r="L9" s="18">
        <f>+[1]※データ成２０!T6</f>
        <v>81.599999999999994</v>
      </c>
      <c r="M9" s="15" t="str">
        <f>+[1]※データ成２０!AB6</f>
        <v>金太郎３</v>
      </c>
      <c r="N9" s="15" t="str">
        <f>+[1]※データ成２０!AG6</f>
        <v>安福久</v>
      </c>
      <c r="O9" s="21" t="str">
        <f>IF([1]※データ成２０!AQ6&lt;&gt;"","◎",0)</f>
        <v>◎</v>
      </c>
      <c r="P9" s="22" t="str">
        <f t="shared" si="0"/>
        <v>1607009151</v>
      </c>
      <c r="Q9" s="15" t="str">
        <f>+[1]※データ成２０!AT6&amp;" "&amp;[1]※データ成２０!AU6</f>
        <v>7.12.13受精卵移植 （福之姫×安福久×平茂晴）</v>
      </c>
      <c r="S9">
        <f>IF([1]※データ成２０!K6=0,[1]※データ成２０!G6&amp;[1]※データ成２０!H6,[1]※データ成２０!J6)</f>
        <v>92</v>
      </c>
      <c r="T9">
        <f>+[1]※データ成２０!Q6</f>
        <v>92</v>
      </c>
      <c r="U9" s="23">
        <f>+[1]※データ成２０!AS6</f>
        <v>1607009151</v>
      </c>
      <c r="V9" t="str">
        <f t="shared" si="1"/>
        <v>1607009151</v>
      </c>
    </row>
    <row r="10" spans="1:29" ht="28" customHeight="1" x14ac:dyDescent="0.65">
      <c r="A10" s="15">
        <f>+[1]※データ成２０!B7</f>
        <v>606</v>
      </c>
      <c r="B10" s="15">
        <f>+[1]※データ成２０!F7</f>
        <v>0</v>
      </c>
      <c r="C10" s="16"/>
      <c r="D10" s="17">
        <f>IF([1]※データ成２０!K7=0,[1]※データ成２０!I7,+[1]※データ成２０!K7)</f>
        <v>0</v>
      </c>
      <c r="E10" s="18">
        <f>+[1]※データ成２０!L7</f>
        <v>0</v>
      </c>
      <c r="F10" s="15">
        <f>+[1]※データ成２０!E7</f>
        <v>0</v>
      </c>
      <c r="G10" s="19">
        <f>+[1]※データ成２０!M7</f>
        <v>0</v>
      </c>
      <c r="H10" s="15">
        <f>+[1]※データ成２０!W7</f>
        <v>0</v>
      </c>
      <c r="I10" s="19">
        <f>+[1]※データ成２０!P7</f>
        <v>0</v>
      </c>
      <c r="J10" s="20">
        <f>IF(T10=0,0,LOOKUP(T10,'[1]コード（登録区分）'!A:A,'[1]コード（登録区分）'!B:B))</f>
        <v>0</v>
      </c>
      <c r="K10" s="17">
        <f>+[1]※データ成２０!R7</f>
        <v>0</v>
      </c>
      <c r="L10" s="18">
        <f>+[1]※データ成２０!T7</f>
        <v>0</v>
      </c>
      <c r="M10" s="15">
        <f>+[1]※データ成２０!AB7</f>
        <v>0</v>
      </c>
      <c r="N10" s="15">
        <f>+[1]※データ成２０!AG7</f>
        <v>0</v>
      </c>
      <c r="O10" s="21">
        <f>IF([1]※データ成２０!AQ7&lt;&gt;"","◎",0)</f>
        <v>0</v>
      </c>
      <c r="P10" s="22"/>
      <c r="Q10" s="15" t="str">
        <f>+[1]※データ成２０!AT7&amp;" "&amp;[1]※データ成２０!AU7</f>
        <v xml:space="preserve"> </v>
      </c>
      <c r="S10" t="str">
        <f>IF([1]※データ成２０!K7=0,[1]※データ成２０!G7&amp;[1]※データ成２０!H7,[1]※データ成２０!J7)</f>
        <v/>
      </c>
      <c r="T10">
        <f>+[1]※データ成２０!Q7</f>
        <v>0</v>
      </c>
      <c r="U10" s="23">
        <f>+[1]※データ成２０!AS7</f>
        <v>0</v>
      </c>
      <c r="V10" t="str">
        <f t="shared" si="1"/>
        <v>0000000000</v>
      </c>
    </row>
    <row r="11" spans="1:29" ht="28" customHeight="1" x14ac:dyDescent="0.65">
      <c r="A11" s="15">
        <f>+[1]※データ成２０!B8</f>
        <v>607</v>
      </c>
      <c r="B11" s="15" t="str">
        <f>+[1]※データ成２０!F8</f>
        <v>れんげ</v>
      </c>
      <c r="C11" s="16">
        <f>IF(S11=0,0,LOOKUP(S11,'[1]コード（登録区分）'!A:A,'[1]コード（登録区分）'!B:B))</f>
        <v>0</v>
      </c>
      <c r="D11" s="17">
        <f>IF([1]※データ成２０!K8=0,[1]※データ成２０!I8,+[1]※データ成２０!K8)</f>
        <v>2439277</v>
      </c>
      <c r="E11" s="18">
        <f>+[1]※データ成２０!L8</f>
        <v>83.4</v>
      </c>
      <c r="F11" s="15" t="str">
        <f>+[1]※データ成２０!E8</f>
        <v>雌</v>
      </c>
      <c r="G11" s="19">
        <f>+[1]※データ成２０!M8</f>
        <v>41026</v>
      </c>
      <c r="H11" s="15" t="str">
        <f>+[1]※データ成２０!W8</f>
        <v>安福久</v>
      </c>
      <c r="I11" s="19" t="str">
        <f>+[1]※データ成２０!P8</f>
        <v>ゆりこ</v>
      </c>
      <c r="J11" s="20">
        <f>IF(T11=0,0,LOOKUP(T11,'[1]コード（登録区分）'!A:A,'[1]コード（登録区分）'!B:B))</f>
        <v>0</v>
      </c>
      <c r="K11" s="17">
        <f>+[1]※データ成２０!R8</f>
        <v>2398684</v>
      </c>
      <c r="L11" s="18">
        <f>+[1]※データ成２０!T8</f>
        <v>81.599999999999994</v>
      </c>
      <c r="M11" s="15" t="str">
        <f>+[1]※データ成２０!AB8</f>
        <v>百合茂</v>
      </c>
      <c r="N11" s="15" t="str">
        <f>+[1]※データ成２０!AG8</f>
        <v>金幸</v>
      </c>
      <c r="O11" s="21" t="str">
        <f>IF([1]※データ成２０!AQ8&lt;&gt;"","◎",0)</f>
        <v>◎</v>
      </c>
      <c r="P11" s="22" t="str">
        <f t="shared" si="0"/>
        <v>1392301232</v>
      </c>
      <c r="Q11" s="15" t="str">
        <f>+[1]※データ成２０!AT8&amp;" "&amp;[1]※データ成２０!AU8</f>
        <v xml:space="preserve">空胎 </v>
      </c>
      <c r="S11">
        <f>IF([1]※データ成２０!K8=0,[1]※データ成２０!G8&amp;[1]※データ成２０!H8,[1]※データ成２０!J8)</f>
        <v>91</v>
      </c>
      <c r="T11">
        <f>+[1]※データ成２０!Q8</f>
        <v>91</v>
      </c>
      <c r="U11" s="23">
        <f>+[1]※データ成２０!AS8</f>
        <v>1392301232</v>
      </c>
      <c r="V11" t="str">
        <f t="shared" si="1"/>
        <v>1392301232</v>
      </c>
    </row>
    <row r="12" spans="1:29" ht="28" customHeight="1" x14ac:dyDescent="0.65">
      <c r="A12" s="15">
        <f>+[1]※データ成２０!B9</f>
        <v>608</v>
      </c>
      <c r="B12" s="15" t="str">
        <f>+[1]※データ成２０!F9</f>
        <v>ゆりはな</v>
      </c>
      <c r="C12" s="16">
        <f>IF(S12=0,0,LOOKUP(S12,'[1]コード（登録区分）'!A:A,'[1]コード（登録区分）'!B:B))</f>
        <v>0</v>
      </c>
      <c r="D12" s="17">
        <f>IF([1]※データ成２０!K9=0,[1]※データ成２０!I9,+[1]※データ成２０!K9)</f>
        <v>2502437</v>
      </c>
      <c r="E12" s="18">
        <f>+[1]※データ成２０!L9</f>
        <v>80.2</v>
      </c>
      <c r="F12" s="15" t="str">
        <f>+[1]※データ成２０!E9</f>
        <v>雌</v>
      </c>
      <c r="G12" s="19">
        <f>+[1]※データ成２０!M9</f>
        <v>41797</v>
      </c>
      <c r="H12" s="15" t="str">
        <f>+[1]※データ成２０!W9</f>
        <v>百合茂</v>
      </c>
      <c r="I12" s="19" t="str">
        <f>+[1]※データ成２０!P9</f>
        <v>たかく２１２３</v>
      </c>
      <c r="J12" s="20">
        <f>IF(T12=0,0,LOOKUP(T12,'[1]コード（登録区分）'!A:A,'[1]コード（登録区分）'!B:B))</f>
        <v>0</v>
      </c>
      <c r="K12" s="17">
        <f>+[1]※データ成２０!R9</f>
        <v>1588098</v>
      </c>
      <c r="L12" s="18">
        <f>+[1]※データ成２０!T9</f>
        <v>80.8</v>
      </c>
      <c r="M12" s="15" t="str">
        <f>+[1]※データ成２０!AB9</f>
        <v>安福久</v>
      </c>
      <c r="N12" s="15" t="str">
        <f>+[1]※データ成２０!AG9</f>
        <v>勝忠平</v>
      </c>
      <c r="O12" s="21" t="str">
        <f>IF([1]※データ成２０!AQ9&lt;&gt;"","◎",0)</f>
        <v>◎</v>
      </c>
      <c r="P12" s="22" t="str">
        <f t="shared" si="0"/>
        <v>1445304227</v>
      </c>
      <c r="Q12" s="15" t="str">
        <f>+[1]※データ成２０!AT9&amp;" "&amp;[1]※データ成２０!AU9</f>
        <v xml:space="preserve">空胎 </v>
      </c>
      <c r="S12">
        <f>IF([1]※データ成２０!K9=0,[1]※データ成２０!G9&amp;[1]※データ成２０!H9,[1]※データ成２０!J9)</f>
        <v>91</v>
      </c>
      <c r="T12">
        <f>+[1]※データ成２０!Q9</f>
        <v>91</v>
      </c>
      <c r="U12" s="23">
        <f>+[1]※データ成２０!AS9</f>
        <v>1445304227</v>
      </c>
      <c r="V12" t="str">
        <f t="shared" si="1"/>
        <v>1445304227</v>
      </c>
    </row>
    <row r="13" spans="1:29" ht="28" customHeight="1" x14ac:dyDescent="0.65">
      <c r="A13" s="15">
        <f>+[1]※データ成２０!B10</f>
        <v>609</v>
      </c>
      <c r="B13" s="15">
        <f>+[1]※データ成２０!F10</f>
        <v>0</v>
      </c>
      <c r="C13" s="16"/>
      <c r="D13" s="17">
        <f>IF([1]※データ成２０!K10=0,[1]※データ成２０!I10,+[1]※データ成２０!K10)</f>
        <v>0</v>
      </c>
      <c r="E13" s="18">
        <f>+[1]※データ成２０!L10</f>
        <v>0</v>
      </c>
      <c r="F13" s="15">
        <f>+[1]※データ成２０!E10</f>
        <v>0</v>
      </c>
      <c r="G13" s="19">
        <f>+[1]※データ成２０!M10</f>
        <v>0</v>
      </c>
      <c r="H13" s="15">
        <f>+[1]※データ成２０!W10</f>
        <v>0</v>
      </c>
      <c r="I13" s="19">
        <f>+[1]※データ成２０!P10</f>
        <v>0</v>
      </c>
      <c r="J13" s="20">
        <f>IF(T13=0,0,LOOKUP(T13,'[1]コード（登録区分）'!A:A,'[1]コード（登録区分）'!B:B))</f>
        <v>0</v>
      </c>
      <c r="K13" s="17">
        <f>+[1]※データ成２０!R10</f>
        <v>0</v>
      </c>
      <c r="L13" s="18">
        <f>+[1]※データ成２０!T10</f>
        <v>0</v>
      </c>
      <c r="M13" s="15">
        <f>+[1]※データ成２０!AB10</f>
        <v>0</v>
      </c>
      <c r="N13" s="15">
        <f>+[1]※データ成２０!AG10</f>
        <v>0</v>
      </c>
      <c r="O13" s="21">
        <f>IF([1]※データ成２０!AQ10&lt;&gt;"","◎",0)</f>
        <v>0</v>
      </c>
      <c r="P13" s="22"/>
      <c r="Q13" s="15" t="str">
        <f>+[1]※データ成２０!AT10&amp;" "&amp;[1]※データ成２０!AU10</f>
        <v xml:space="preserve"> </v>
      </c>
      <c r="S13" t="str">
        <f>IF([1]※データ成２０!K10=0,[1]※データ成２０!G10&amp;[1]※データ成２０!H10,[1]※データ成２０!J10)</f>
        <v/>
      </c>
      <c r="T13">
        <f>+[1]※データ成２０!Q10</f>
        <v>0</v>
      </c>
      <c r="U13" s="23">
        <f>+[1]※データ成２０!AS10</f>
        <v>0</v>
      </c>
      <c r="V13" t="str">
        <f t="shared" si="1"/>
        <v>0000000000</v>
      </c>
    </row>
    <row r="14" spans="1:29" ht="28" customHeight="1" x14ac:dyDescent="0.65">
      <c r="A14" s="15">
        <f>+[1]※データ成２０!B11</f>
        <v>610</v>
      </c>
      <c r="B14" s="15" t="str">
        <f>+[1]※データ成２０!F11</f>
        <v>さちひら</v>
      </c>
      <c r="C14" s="16">
        <f>IF(S14=0,0,LOOKUP(S14,'[1]コード（登録区分）'!A:A,'[1]コード（登録区分）'!B:B))</f>
        <v>0</v>
      </c>
      <c r="D14" s="17">
        <f>IF([1]※データ成２０!K11=0,[1]※データ成２０!I11,+[1]※データ成２０!K11)</f>
        <v>2815978</v>
      </c>
      <c r="E14" s="18">
        <f>+[1]※データ成２０!L11</f>
        <v>80.599999999999994</v>
      </c>
      <c r="F14" s="15" t="str">
        <f>+[1]※データ成２０!E11</f>
        <v>雌</v>
      </c>
      <c r="G14" s="19">
        <f>+[1]※データ成２０!M11</f>
        <v>44554</v>
      </c>
      <c r="H14" s="15" t="str">
        <f>+[1]※データ成２０!W11</f>
        <v>金太郎３</v>
      </c>
      <c r="I14" s="19" t="str">
        <f>+[1]※データ成２０!P11</f>
        <v>かつてる</v>
      </c>
      <c r="J14" s="20">
        <f>IF(T14=0,0,LOOKUP(T14,'[1]コード（登録区分）'!A:A,'[1]コード（登録区分）'!B:B))</f>
        <v>0</v>
      </c>
      <c r="K14" s="17">
        <f>+[1]※データ成２０!R11</f>
        <v>2605725</v>
      </c>
      <c r="L14" s="18">
        <f>+[1]※データ成２０!T11</f>
        <v>79.5</v>
      </c>
      <c r="M14" s="15" t="str">
        <f>+[1]※データ成２０!AB11</f>
        <v>勝乃幸</v>
      </c>
      <c r="N14" s="15" t="str">
        <f>+[1]※データ成２０!AG11</f>
        <v>安平照</v>
      </c>
      <c r="O14" s="21" t="str">
        <f>IF([1]※データ成２０!AQ11&lt;&gt;"","◎",0)</f>
        <v>◎</v>
      </c>
      <c r="P14" s="22" t="str">
        <f t="shared" si="0"/>
        <v>1521988556</v>
      </c>
      <c r="Q14" s="15" t="str">
        <f>+[1]※データ成２０!AT11&amp;" "&amp;[1]※データ成２０!AU11</f>
        <v xml:space="preserve">空胎 </v>
      </c>
      <c r="S14">
        <f>IF([1]※データ成２０!K11=0,[1]※データ成２０!G11&amp;[1]※データ成２０!H11,[1]※データ成２０!J11)</f>
        <v>91</v>
      </c>
      <c r="T14">
        <f>+[1]※データ成２０!Q11</f>
        <v>91</v>
      </c>
      <c r="U14" s="23">
        <f>+[1]※データ成２０!AS11</f>
        <v>1521988556</v>
      </c>
      <c r="V14" t="str">
        <f t="shared" si="1"/>
        <v>1521988556</v>
      </c>
    </row>
    <row r="15" spans="1:29" ht="28" customHeight="1" x14ac:dyDescent="0.65">
      <c r="A15" s="15">
        <f>+[1]※データ成２０!B12</f>
        <v>611</v>
      </c>
      <c r="B15" s="15" t="str">
        <f>+[1]※データ成２０!F12</f>
        <v>ばじる</v>
      </c>
      <c r="C15" s="16" t="str">
        <f>IF(S15=0,0,LOOKUP(S15,'[1]コード（登録区分）'!A:A,'[1]コード（登録区分）'!B:B))</f>
        <v>原</v>
      </c>
      <c r="D15" s="17">
        <f>IF([1]※データ成２０!K12=0,[1]※データ成２０!I12,+[1]※データ成２０!K12)</f>
        <v>1671226</v>
      </c>
      <c r="E15" s="18">
        <f>+[1]※データ成２０!L12</f>
        <v>81.8</v>
      </c>
      <c r="F15" s="15" t="str">
        <f>+[1]※データ成２０!E12</f>
        <v>雌</v>
      </c>
      <c r="G15" s="19">
        <f>+[1]※データ成２０!M12</f>
        <v>41957</v>
      </c>
      <c r="H15" s="15" t="str">
        <f>+[1]※データ成２０!W12</f>
        <v>平茂晴</v>
      </c>
      <c r="I15" s="19" t="str">
        <f>+[1]※データ成２０!P12</f>
        <v>かりん</v>
      </c>
      <c r="J15" s="20" t="str">
        <f>IF(T15=0,0,LOOKUP(T15,'[1]コード（登録区分）'!A:A,'[1]コード（登録区分）'!B:B))</f>
        <v>原</v>
      </c>
      <c r="K15" s="17">
        <f>+[1]※データ成２０!R12</f>
        <v>1551487</v>
      </c>
      <c r="L15" s="18">
        <f>+[1]※データ成２０!T12</f>
        <v>83.6</v>
      </c>
      <c r="M15" s="15" t="str">
        <f>+[1]※データ成２０!AB12</f>
        <v>勝忠平</v>
      </c>
      <c r="N15" s="15" t="str">
        <f>+[1]※データ成２０!AG12</f>
        <v>安平照</v>
      </c>
      <c r="O15" s="21" t="str">
        <f>IF([1]※データ成２０!AQ12&lt;&gt;"","◎",0)</f>
        <v>◎</v>
      </c>
      <c r="P15" s="22" t="str">
        <f t="shared" si="0"/>
        <v>1478308971</v>
      </c>
      <c r="Q15" s="15" t="str">
        <f>+[1]※データ成２０!AT12&amp;" "&amp;[1]※データ成２０!AU12</f>
        <v xml:space="preserve">空胎 </v>
      </c>
      <c r="S15">
        <f>IF([1]※データ成２０!K12=0,[1]※データ成２０!G12&amp;[1]※データ成２０!H12,[1]※データ成２０!J12)</f>
        <v>92</v>
      </c>
      <c r="T15">
        <f>+[1]※データ成２０!Q12</f>
        <v>92</v>
      </c>
      <c r="U15" s="23">
        <f>+[1]※データ成２０!AS12</f>
        <v>1478308971</v>
      </c>
      <c r="V15" t="str">
        <f t="shared" si="1"/>
        <v>1478308971</v>
      </c>
    </row>
    <row r="16" spans="1:29" ht="28" customHeight="1" x14ac:dyDescent="0.65">
      <c r="A16" s="15">
        <f>+[1]※データ成２０!B13</f>
        <v>612</v>
      </c>
      <c r="B16" s="15" t="str">
        <f>+[1]※データ成２０!F13</f>
        <v>ひめ</v>
      </c>
      <c r="C16" s="16">
        <f>IF(S16=0,0,LOOKUP(S16,'[1]コード（登録区分）'!A:A,'[1]コード（登録区分）'!B:B))</f>
        <v>0</v>
      </c>
      <c r="D16" s="17">
        <f>IF([1]※データ成２０!K13=0,[1]※データ成２０!I13,+[1]※データ成２０!K13)</f>
        <v>2486623</v>
      </c>
      <c r="E16" s="18">
        <f>+[1]※データ成２０!L13</f>
        <v>79.3</v>
      </c>
      <c r="F16" s="15" t="str">
        <f>+[1]※データ成２０!E13</f>
        <v>雌</v>
      </c>
      <c r="G16" s="19">
        <f>+[1]※データ成２０!M13</f>
        <v>41697</v>
      </c>
      <c r="H16" s="15" t="str">
        <f>+[1]※データ成２０!W13</f>
        <v>平茂晴</v>
      </c>
      <c r="I16" s="19" t="str">
        <f>+[1]※データ成２０!P13</f>
        <v>ゆりひめ３</v>
      </c>
      <c r="J16" s="20" t="str">
        <f>IF(T16=0,0,LOOKUP(T16,'[1]コード（登録区分）'!A:A,'[1]コード（登録区分）'!B:B))</f>
        <v>原</v>
      </c>
      <c r="K16" s="17">
        <f>+[1]※データ成２０!R13</f>
        <v>1268407</v>
      </c>
      <c r="L16" s="18">
        <f>+[1]※データ成２０!T13</f>
        <v>84.1</v>
      </c>
      <c r="M16" s="15" t="str">
        <f>+[1]※データ成２０!AB13</f>
        <v>金幸</v>
      </c>
      <c r="N16" s="15" t="str">
        <f>+[1]※データ成２０!AG13</f>
        <v>糸藤（鹿）</v>
      </c>
      <c r="O16" s="21" t="str">
        <f>IF([1]※データ成２０!AQ13&lt;&gt;"","◎",0)</f>
        <v>◎</v>
      </c>
      <c r="P16" s="22" t="str">
        <f t="shared" si="0"/>
        <v>1375194783</v>
      </c>
      <c r="Q16" s="15" t="str">
        <f>+[1]※データ成２０!AT13&amp;" "&amp;[1]※データ成２０!AU13</f>
        <v xml:space="preserve">空胎 </v>
      </c>
      <c r="S16">
        <f>IF([1]※データ成２０!K13=0,[1]※データ成２０!G13&amp;[1]※データ成２０!H13,[1]※データ成２０!J13)</f>
        <v>91</v>
      </c>
      <c r="T16">
        <f>+[1]※データ成２０!Q13</f>
        <v>92</v>
      </c>
      <c r="U16" s="23">
        <f>+[1]※データ成２０!AS13</f>
        <v>1375194783</v>
      </c>
      <c r="V16" t="str">
        <f t="shared" si="1"/>
        <v>1375194783</v>
      </c>
    </row>
    <row r="17" spans="1:22" ht="28" customHeight="1" x14ac:dyDescent="0.65">
      <c r="A17" s="15">
        <f>+[1]※データ成２０!B14</f>
        <v>613</v>
      </c>
      <c r="B17" s="15" t="str">
        <f>+[1]※データ成２０!F14</f>
        <v>りんたろう</v>
      </c>
      <c r="C17" s="16">
        <f>IF(S17=0,0,LOOKUP(S17,'[1]コード（登録区分）'!A:A,'[1]コード（登録区分）'!B:B))</f>
        <v>0</v>
      </c>
      <c r="D17" s="17">
        <f>IF([1]※データ成２０!K14=0,[1]※データ成２０!I14,+[1]※データ成２０!K14)</f>
        <v>2596034</v>
      </c>
      <c r="E17" s="18">
        <f>+[1]※データ成２０!L14</f>
        <v>80.3</v>
      </c>
      <c r="F17" s="15" t="str">
        <f>+[1]※データ成２０!E14</f>
        <v>雌</v>
      </c>
      <c r="G17" s="19">
        <f>+[1]※データ成２０!M14</f>
        <v>42779</v>
      </c>
      <c r="H17" s="15" t="str">
        <f>+[1]※データ成２０!W14</f>
        <v>平茂晴</v>
      </c>
      <c r="I17" s="19" t="str">
        <f>+[1]※データ成２０!P14</f>
        <v>りん</v>
      </c>
      <c r="J17" s="20">
        <f>IF(T17=0,0,LOOKUP(T17,'[1]コード（登録区分）'!A:A,'[1]コード（登録区分）'!B:B))</f>
        <v>0</v>
      </c>
      <c r="K17" s="17">
        <f>+[1]※データ成２０!R14</f>
        <v>2522183</v>
      </c>
      <c r="L17" s="18">
        <f>+[1]※データ成２０!T14</f>
        <v>79.2</v>
      </c>
      <c r="M17" s="15" t="str">
        <f>+[1]※データ成２０!AB14</f>
        <v>安福久</v>
      </c>
      <c r="N17" s="15" t="str">
        <f>+[1]※データ成２０!AG14</f>
        <v>平茂晴</v>
      </c>
      <c r="O17" s="21" t="str">
        <f>IF([1]※データ成２０!AQ14&lt;&gt;"","◎",0)</f>
        <v>◎</v>
      </c>
      <c r="P17" s="22" t="str">
        <f t="shared" si="0"/>
        <v>1548702760</v>
      </c>
      <c r="Q17" s="15" t="str">
        <f>+[1]※データ成２０!AT14&amp;" "&amp;[1]※データ成２０!AU14</f>
        <v xml:space="preserve">空胎 </v>
      </c>
      <c r="S17">
        <f>IF([1]※データ成２０!K14=0,[1]※データ成２０!G14&amp;[1]※データ成２０!H14,[1]※データ成２０!J14)</f>
        <v>91</v>
      </c>
      <c r="T17">
        <f>+[1]※データ成２０!Q14</f>
        <v>91</v>
      </c>
      <c r="U17" s="23">
        <f>+[1]※データ成２０!AS14</f>
        <v>1548702760</v>
      </c>
      <c r="V17" t="str">
        <f t="shared" si="1"/>
        <v>1548702760</v>
      </c>
    </row>
    <row r="18" spans="1:22" ht="28" customHeight="1" x14ac:dyDescent="0.65">
      <c r="A18" s="15">
        <f>+[1]※データ成２０!B15</f>
        <v>614</v>
      </c>
      <c r="B18" s="15" t="str">
        <f>+[1]※データ成２０!F15</f>
        <v>はな</v>
      </c>
      <c r="C18" s="16">
        <f>IF(S18=0,0,LOOKUP(S18,'[1]コード（登録区分）'!A:A,'[1]コード（登録区分）'!B:B))</f>
        <v>0</v>
      </c>
      <c r="D18" s="17">
        <f>IF([1]※データ成２０!K15=0,[1]※データ成２０!I15,+[1]※データ成２０!K15)</f>
        <v>2443749</v>
      </c>
      <c r="E18" s="18">
        <f>+[1]※データ成２０!L15</f>
        <v>79.5</v>
      </c>
      <c r="F18" s="15" t="str">
        <f>+[1]※データ成２０!E15</f>
        <v>雌</v>
      </c>
      <c r="G18" s="19">
        <f>+[1]※データ成２０!M15</f>
        <v>41007</v>
      </c>
      <c r="H18" s="15" t="str">
        <f>+[1]※データ成２０!W15</f>
        <v>平茂晴</v>
      </c>
      <c r="I18" s="19" t="str">
        <f>+[1]※データ成２０!P15</f>
        <v>たけはる</v>
      </c>
      <c r="J18" s="20">
        <f>IF(T18=0,0,LOOKUP(T18,'[1]コード（登録区分）'!A:A,'[1]コード（登録区分）'!B:B))</f>
        <v>0</v>
      </c>
      <c r="K18" s="17">
        <f>+[1]※データ成２０!R15</f>
        <v>2028587</v>
      </c>
      <c r="L18" s="18">
        <f>+[1]※データ成２０!T15</f>
        <v>79.8</v>
      </c>
      <c r="M18" s="15" t="str">
        <f>+[1]※データ成２０!AB15</f>
        <v>金鶴</v>
      </c>
      <c r="N18" s="15" t="str">
        <f>+[1]※データ成２０!AG15</f>
        <v>北国７の８</v>
      </c>
      <c r="O18" s="21" t="str">
        <f>IF([1]※データ成２０!AQ15&lt;&gt;"","◎",0)</f>
        <v>◎</v>
      </c>
      <c r="P18" s="22" t="str">
        <f t="shared" si="0"/>
        <v>1351545523</v>
      </c>
      <c r="Q18" s="15" t="str">
        <f>+[1]※データ成２０!AT15&amp;" "&amp;[1]※データ成２０!AU15</f>
        <v xml:space="preserve">空胎 </v>
      </c>
      <c r="S18">
        <f>IF([1]※データ成２０!K15=0,[1]※データ成２０!G15&amp;[1]※データ成２０!H15,[1]※データ成２０!J15)</f>
        <v>91</v>
      </c>
      <c r="T18">
        <f>+[1]※データ成２０!Q15</f>
        <v>91</v>
      </c>
      <c r="U18" s="23">
        <f>+[1]※データ成２０!AS15</f>
        <v>1351545523</v>
      </c>
      <c r="V18" t="str">
        <f t="shared" si="1"/>
        <v>1351545523</v>
      </c>
    </row>
    <row r="19" spans="1:22" ht="28" customHeight="1" x14ac:dyDescent="0.65">
      <c r="A19" s="15">
        <f>+[1]※データ成２０!B16</f>
        <v>615</v>
      </c>
      <c r="B19" s="15" t="str">
        <f>+[1]※データ成２０!F16</f>
        <v>みく</v>
      </c>
      <c r="C19" s="16">
        <f>IF(S19=0,0,LOOKUP(S19,'[1]コード（登録区分）'!A:A,'[1]コード（登録区分）'!B:B))</f>
        <v>0</v>
      </c>
      <c r="D19" s="17">
        <f>IF([1]※データ成２０!K16=0,[1]※データ成２０!I16,+[1]※データ成２０!K16)</f>
        <v>2810158</v>
      </c>
      <c r="E19" s="18">
        <f>+[1]※データ成２０!L16</f>
        <v>80.900000000000006</v>
      </c>
      <c r="F19" s="15" t="str">
        <f>+[1]※データ成２０!E16</f>
        <v>雌</v>
      </c>
      <c r="G19" s="19">
        <f>+[1]※データ成２０!M16</f>
        <v>44403</v>
      </c>
      <c r="H19" s="15" t="str">
        <f>+[1]※データ成２０!W16</f>
        <v>勝乃幸</v>
      </c>
      <c r="I19" s="19" t="str">
        <f>+[1]※データ成２０!P16</f>
        <v>みちこの１</v>
      </c>
      <c r="J19" s="20">
        <f>IF(T19=0,0,LOOKUP(T19,'[1]コード（登録区分）'!A:A,'[1]コード（登録区分）'!B:B))</f>
        <v>0</v>
      </c>
      <c r="K19" s="17">
        <f>+[1]※データ成２０!R16</f>
        <v>2705189</v>
      </c>
      <c r="L19" s="18">
        <f>+[1]※データ成２０!T16</f>
        <v>80.400000000000006</v>
      </c>
      <c r="M19" s="15" t="str">
        <f>+[1]※データ成２０!AB16</f>
        <v>美国桜</v>
      </c>
      <c r="N19" s="15" t="str">
        <f>+[1]※データ成２０!AG16</f>
        <v>耕富士</v>
      </c>
      <c r="O19" s="21" t="str">
        <f>IF([1]※データ成２０!AQ16&lt;&gt;"","◎",0)</f>
        <v>◎</v>
      </c>
      <c r="P19" s="22" t="str">
        <f t="shared" si="0"/>
        <v>1636967088</v>
      </c>
      <c r="Q19" s="15" t="str">
        <f>+[1]※データ成２０!AT16&amp;" "&amp;[1]※データ成２０!AU16</f>
        <v xml:space="preserve">空胎 </v>
      </c>
      <c r="S19">
        <f>IF([1]※データ成２０!K16=0,[1]※データ成２０!G16&amp;[1]※データ成２０!H16,[1]※データ成２０!J16)</f>
        <v>91</v>
      </c>
      <c r="T19">
        <f>+[1]※データ成２０!Q16</f>
        <v>91</v>
      </c>
      <c r="U19" s="23">
        <f>+[1]※データ成２０!AS16</f>
        <v>1636967088</v>
      </c>
      <c r="V19" t="str">
        <f t="shared" si="1"/>
        <v>1636967088</v>
      </c>
    </row>
    <row r="20" spans="1:22" ht="28" customHeight="1" x14ac:dyDescent="0.65">
      <c r="A20" s="15">
        <f>+[1]※データ成２０!B17</f>
        <v>616</v>
      </c>
      <c r="B20" s="15" t="str">
        <f>+[1]※データ成２０!F17</f>
        <v>みさと</v>
      </c>
      <c r="C20" s="16">
        <f>IF(S20=0,0,LOOKUP(S20,'[1]コード（登録区分）'!A:A,'[1]コード（登録区分）'!B:B))</f>
        <v>0</v>
      </c>
      <c r="D20" s="17">
        <f>IF([1]※データ成２０!K17=0,[1]※データ成２０!I17,+[1]※データ成２０!K17)</f>
        <v>2652059</v>
      </c>
      <c r="E20" s="18">
        <f>+[1]※データ成２０!L17</f>
        <v>80.400000000000006</v>
      </c>
      <c r="F20" s="15" t="str">
        <f>+[1]※データ成２０!E17</f>
        <v>雌</v>
      </c>
      <c r="G20" s="19">
        <f>+[1]※データ成２０!M17</f>
        <v>43344</v>
      </c>
      <c r="H20" s="15" t="str">
        <f>+[1]※データ成２０!W17</f>
        <v>平茂晴</v>
      </c>
      <c r="I20" s="19" t="str">
        <f>+[1]※データ成２０!P17</f>
        <v>ひとみ</v>
      </c>
      <c r="J20" s="20" t="str">
        <f>IF(T20=0,0,LOOKUP(T20,'[1]コード（登録区分）'!A:A,'[1]コード（登録区分）'!B:B))</f>
        <v>原</v>
      </c>
      <c r="K20" s="17">
        <f>+[1]※データ成２０!R17</f>
        <v>1628275</v>
      </c>
      <c r="L20" s="18">
        <f>+[1]※データ成２０!T17</f>
        <v>81</v>
      </c>
      <c r="M20" s="15" t="str">
        <f>+[1]※データ成２０!AB17</f>
        <v>勝忠平</v>
      </c>
      <c r="N20" s="15" t="str">
        <f>+[1]※データ成２０!AG17</f>
        <v>安平</v>
      </c>
      <c r="O20" s="21" t="str">
        <f>IF([1]※データ成２０!AQ17&lt;&gt;"","◎",0)</f>
        <v>◎</v>
      </c>
      <c r="P20" s="22" t="str">
        <f t="shared" si="0"/>
        <v>1365885073</v>
      </c>
      <c r="Q20" s="15" t="str">
        <f>+[1]※データ成２０!AT17&amp;" "&amp;[1]※データ成２０!AU17</f>
        <v xml:space="preserve">8.4.26幸男付 </v>
      </c>
      <c r="S20">
        <f>IF([1]※データ成２０!K17=0,[1]※データ成２０!G17&amp;[1]※データ成２０!H17,[1]※データ成２０!J17)</f>
        <v>91</v>
      </c>
      <c r="T20">
        <f>+[1]※データ成２０!Q17</f>
        <v>92</v>
      </c>
      <c r="U20" s="23">
        <f>+[1]※データ成２０!AS17</f>
        <v>1365885073</v>
      </c>
      <c r="V20" t="str">
        <f t="shared" si="1"/>
        <v>1365885073</v>
      </c>
    </row>
    <row r="21" spans="1:22" ht="28" customHeight="1" x14ac:dyDescent="0.65">
      <c r="A21" s="15">
        <f>+[1]※データ成２０!B18</f>
        <v>617</v>
      </c>
      <c r="B21" s="15" t="str">
        <f>+[1]※データ成２０!F18</f>
        <v>はづひさ</v>
      </c>
      <c r="C21" s="16">
        <f>IF(S21=0,0,LOOKUP(S21,'[1]コード（登録区分）'!A:A,'[1]コード（登録区分）'!B:B))</f>
        <v>0</v>
      </c>
      <c r="D21" s="17">
        <f>IF([1]※データ成２０!K18=0,[1]※データ成２０!I18,+[1]※データ成２０!K18)</f>
        <v>2484990</v>
      </c>
      <c r="E21" s="18">
        <f>+[1]※データ成２０!L18</f>
        <v>80</v>
      </c>
      <c r="F21" s="15" t="str">
        <f>+[1]※データ成２０!E18</f>
        <v>雌</v>
      </c>
      <c r="G21" s="19">
        <f>+[1]※データ成２０!M18</f>
        <v>41830</v>
      </c>
      <c r="H21" s="15" t="str">
        <f>+[1]※データ成２０!W18</f>
        <v>安福久</v>
      </c>
      <c r="I21" s="19" t="str">
        <f>+[1]※データ成２０!P18</f>
        <v>はづき</v>
      </c>
      <c r="J21" s="20" t="str">
        <f>IF(T21=0,0,LOOKUP(T21,'[1]コード（登録区分）'!A:A,'[1]コード（登録区分）'!B:B))</f>
        <v>原</v>
      </c>
      <c r="K21" s="17">
        <f>+[1]※データ成２０!R18</f>
        <v>1385617</v>
      </c>
      <c r="L21" s="18">
        <f>+[1]※データ成２０!T18</f>
        <v>81.400000000000006</v>
      </c>
      <c r="M21" s="15" t="str">
        <f>+[1]※データ成２０!AB18</f>
        <v>平茂晴</v>
      </c>
      <c r="N21" s="15" t="str">
        <f>+[1]※データ成２０!AG18</f>
        <v>平茂勝</v>
      </c>
      <c r="O21" s="21" t="str">
        <f>IF([1]※データ成２０!AQ18&lt;&gt;"","◎",0)</f>
        <v>◎</v>
      </c>
      <c r="P21" s="22" t="str">
        <f t="shared" si="0"/>
        <v>1341259027</v>
      </c>
      <c r="Q21" s="15" t="str">
        <f>+[1]※データ成２０!AT18&amp;" "&amp;[1]※データ成２０!AU18</f>
        <v xml:space="preserve">8.2.1幸男付 </v>
      </c>
      <c r="S21">
        <f>IF([1]※データ成２０!K18=0,[1]※データ成２０!G18&amp;[1]※データ成２０!H18,[1]※データ成２０!J18)</f>
        <v>91</v>
      </c>
      <c r="T21">
        <f>+[1]※データ成２０!Q18</f>
        <v>92</v>
      </c>
      <c r="U21" s="23">
        <f>+[1]※データ成２０!AS18</f>
        <v>1341259027</v>
      </c>
      <c r="V21" t="str">
        <f t="shared" si="1"/>
        <v>1341259027</v>
      </c>
    </row>
    <row r="22" spans="1:22" ht="28" customHeight="1" x14ac:dyDescent="0.65">
      <c r="A22" s="15">
        <f>+[1]※データ成２０!B19</f>
        <v>618</v>
      </c>
      <c r="B22" s="15" t="str">
        <f>+[1]※データ成２０!F19</f>
        <v>みずも</v>
      </c>
      <c r="C22" s="16" t="str">
        <f>IF(S22=0,0,LOOKUP(S22,'[1]コード（登録区分）'!A:A,'[1]コード（登録区分）'!B:B))</f>
        <v>原</v>
      </c>
      <c r="D22" s="17">
        <f>IF([1]※データ成２０!K19=0,[1]※データ成２０!I19,+[1]※データ成２０!K19)</f>
        <v>1833445</v>
      </c>
      <c r="E22" s="18">
        <f>+[1]※データ成２０!L19</f>
        <v>81.3</v>
      </c>
      <c r="F22" s="15" t="str">
        <f>+[1]※データ成２０!E19</f>
        <v>雌</v>
      </c>
      <c r="G22" s="19">
        <f>+[1]※データ成２０!M19</f>
        <v>43936</v>
      </c>
      <c r="H22" s="15" t="str">
        <f>+[1]※データ成２０!W19</f>
        <v>美津照重</v>
      </c>
      <c r="I22" s="19" t="str">
        <f>+[1]※データ成２０!P19</f>
        <v>ふくみ</v>
      </c>
      <c r="J22" s="20" t="str">
        <f>IF(T22=0,0,LOOKUP(T22,'[1]コード（登録区分）'!A:A,'[1]コード（登録区分）'!B:B))</f>
        <v>原</v>
      </c>
      <c r="K22" s="17">
        <f>+[1]※データ成２０!R19</f>
        <v>1748660</v>
      </c>
      <c r="L22" s="18">
        <f>+[1]※データ成２０!T19</f>
        <v>81.2</v>
      </c>
      <c r="M22" s="15" t="str">
        <f>+[1]※データ成２０!AB19</f>
        <v>金太郎３</v>
      </c>
      <c r="N22" s="15" t="str">
        <f>+[1]※データ成２０!AG19</f>
        <v>安福久</v>
      </c>
      <c r="O22" s="21" t="str">
        <f>IF([1]※データ成２０!AQ19&lt;&gt;"","◎",0)</f>
        <v>◎</v>
      </c>
      <c r="P22" s="22" t="str">
        <f t="shared" si="0"/>
        <v>1388633378</v>
      </c>
      <c r="Q22" s="15" t="str">
        <f>+[1]※データ成２０!AT19&amp;" "&amp;[1]※データ成２０!AU19</f>
        <v xml:space="preserve">8.5.3幸男付 </v>
      </c>
      <c r="S22">
        <f>IF([1]※データ成２０!K19=0,[1]※データ成２０!G19&amp;[1]※データ成２０!H19,[1]※データ成２０!J19)</f>
        <v>92</v>
      </c>
      <c r="T22">
        <f>+[1]※データ成２０!Q19</f>
        <v>92</v>
      </c>
      <c r="U22" s="23">
        <f>+[1]※データ成２０!AS19</f>
        <v>1388633378</v>
      </c>
      <c r="V22" t="str">
        <f t="shared" si="1"/>
        <v>1388633378</v>
      </c>
    </row>
    <row r="23" spans="1:22" ht="28" customHeight="1" x14ac:dyDescent="0.65">
      <c r="A23" s="15">
        <f>+[1]※データ成２０!B20</f>
        <v>619</v>
      </c>
      <c r="B23" s="15" t="str">
        <f>+[1]※データ成２０!F20</f>
        <v>はなこ</v>
      </c>
      <c r="C23" s="16">
        <f>IF(S23=0,0,LOOKUP(S23,'[1]コード（登録区分）'!A:A,'[1]コード（登録区分）'!B:B))</f>
        <v>0</v>
      </c>
      <c r="D23" s="17">
        <f>IF([1]※データ成２０!K20=0,[1]※データ成２０!I20,+[1]※データ成２０!K20)</f>
        <v>2734899</v>
      </c>
      <c r="E23" s="18">
        <f>+[1]※データ成２０!L20</f>
        <v>81.599999999999994</v>
      </c>
      <c r="F23" s="15" t="str">
        <f>+[1]※データ成２０!E20</f>
        <v>雌</v>
      </c>
      <c r="G23" s="19">
        <f>+[1]※データ成２０!M20</f>
        <v>43997</v>
      </c>
      <c r="H23" s="15" t="str">
        <f>+[1]※データ成２０!W20</f>
        <v>平茂晴</v>
      </c>
      <c r="I23" s="19" t="str">
        <f>+[1]※データ成２０!P20</f>
        <v>まさみ</v>
      </c>
      <c r="J23" s="20" t="str">
        <f>IF(T23=0,0,LOOKUP(T23,'[1]コード（登録区分）'!A:A,'[1]コード（登録区分）'!B:B))</f>
        <v>原</v>
      </c>
      <c r="K23" s="17">
        <f>+[1]※データ成２０!R20</f>
        <v>1573385</v>
      </c>
      <c r="L23" s="18">
        <f>+[1]※データ成２０!T20</f>
        <v>84</v>
      </c>
      <c r="M23" s="15" t="str">
        <f>+[1]※データ成２０!AB20</f>
        <v>安福久</v>
      </c>
      <c r="N23" s="15" t="str">
        <f>+[1]※データ成２０!AG20</f>
        <v>百合茂</v>
      </c>
      <c r="O23" s="21" t="str">
        <f>IF([1]※データ成２０!AQ20&lt;&gt;"","◎",0)</f>
        <v>◎</v>
      </c>
      <c r="P23" s="22" t="str">
        <f t="shared" si="0"/>
        <v>1366489997</v>
      </c>
      <c r="Q23" s="15" t="str">
        <f>+[1]※データ成２０!AT20&amp;" "&amp;[1]※データ成２０!AU20</f>
        <v xml:space="preserve">空胎 </v>
      </c>
      <c r="S23">
        <f>IF([1]※データ成２０!K20=0,[1]※データ成２０!G20&amp;[1]※データ成２０!H20,[1]※データ成２０!J20)</f>
        <v>91</v>
      </c>
      <c r="T23">
        <f>+[1]※データ成２０!Q20</f>
        <v>92</v>
      </c>
      <c r="U23" s="23">
        <f>+[1]※データ成２０!AS20</f>
        <v>1366489997</v>
      </c>
      <c r="V23" t="str">
        <f t="shared" si="1"/>
        <v>1366489997</v>
      </c>
    </row>
    <row r="24" spans="1:22" ht="28" customHeight="1" x14ac:dyDescent="0.65">
      <c r="A24" s="15">
        <f>+[1]※データ成２０!B21</f>
        <v>620</v>
      </c>
      <c r="B24" s="15" t="str">
        <f>+[1]※データ成２０!F21</f>
        <v>こつな５５の３</v>
      </c>
      <c r="C24" s="16">
        <f>IF(S24=0,0,LOOKUP(S24,'[1]コード（登録区分）'!A:A,'[1]コード（登録区分）'!B:B))</f>
        <v>0</v>
      </c>
      <c r="D24" s="17">
        <f>IF([1]※データ成２０!K21=0,[1]※データ成２０!I21,+[1]※データ成２０!K21)</f>
        <v>2507706</v>
      </c>
      <c r="E24" s="18">
        <f>+[1]※データ成２０!L21</f>
        <v>80.2</v>
      </c>
      <c r="F24" s="15" t="str">
        <f>+[1]※データ成２０!E21</f>
        <v>雌</v>
      </c>
      <c r="G24" s="19">
        <f>+[1]※データ成２０!M21</f>
        <v>41937</v>
      </c>
      <c r="H24" s="15" t="str">
        <f>+[1]※データ成２０!W21</f>
        <v>安福久</v>
      </c>
      <c r="I24" s="19" t="str">
        <f>+[1]※データ成２０!P21</f>
        <v>こつな５５</v>
      </c>
      <c r="J24" s="20" t="str">
        <f>IF(T24=0,0,LOOKUP(T24,'[1]コード（登録区分）'!A:A,'[1]コード（登録区分）'!B:B))</f>
        <v>原</v>
      </c>
      <c r="K24" s="17">
        <f>+[1]※データ成２０!R21</f>
        <v>1326830</v>
      </c>
      <c r="L24" s="18">
        <f>+[1]※データ成２０!T21</f>
        <v>80.8</v>
      </c>
      <c r="M24" s="15" t="str">
        <f>+[1]※データ成２０!AB21</f>
        <v>平茂勝</v>
      </c>
      <c r="N24" s="15" t="str">
        <f>+[1]※データ成２０!AG21</f>
        <v>糸晴（佐）</v>
      </c>
      <c r="O24" s="21" t="str">
        <f>IF([1]※データ成２０!AQ21&lt;&gt;"","◎",0)</f>
        <v>◎</v>
      </c>
      <c r="P24" s="22" t="str">
        <f t="shared" si="0"/>
        <v>1478308841</v>
      </c>
      <c r="Q24" s="15" t="str">
        <f>+[1]※データ成２０!AT21&amp;" "&amp;[1]※データ成２０!AU21</f>
        <v xml:space="preserve">空胎 </v>
      </c>
      <c r="S24">
        <f>IF([1]※データ成２０!K21=0,[1]※データ成２０!G21&amp;[1]※データ成２０!H21,[1]※データ成２０!J21)</f>
        <v>91</v>
      </c>
      <c r="T24">
        <f>+[1]※データ成２０!Q21</f>
        <v>92</v>
      </c>
      <c r="U24" s="23">
        <f>+[1]※データ成２０!AS21</f>
        <v>1478308841</v>
      </c>
      <c r="V24" t="str">
        <f t="shared" si="1"/>
        <v>1478308841</v>
      </c>
    </row>
    <row r="25" spans="1:22" ht="28" customHeight="1" x14ac:dyDescent="0.65">
      <c r="A25" s="15">
        <f>+[1]※データ成２０!B22</f>
        <v>621</v>
      </c>
      <c r="B25" s="15" t="str">
        <f>+[1]※データ成２０!F22</f>
        <v>もとこ２の２</v>
      </c>
      <c r="C25" s="16" t="str">
        <f>IF(S25=0,0,LOOKUP(S25,'[1]コード（登録区分）'!A:A,'[1]コード（登録区分）'!B:B))</f>
        <v>原</v>
      </c>
      <c r="D25" s="17">
        <f>IF([1]※データ成２０!K22=0,[1]※データ成２０!I22,+[1]※データ成２０!K22)</f>
        <v>1694709</v>
      </c>
      <c r="E25" s="18">
        <f>+[1]※データ成２０!L22</f>
        <v>81.5</v>
      </c>
      <c r="F25" s="15" t="str">
        <f>+[1]※データ成２０!E22</f>
        <v>雌</v>
      </c>
      <c r="G25" s="19">
        <f>+[1]※データ成２０!M22</f>
        <v>42192</v>
      </c>
      <c r="H25" s="15" t="str">
        <f>+[1]※データ成２０!W22</f>
        <v>平茂晴</v>
      </c>
      <c r="I25" s="19" t="str">
        <f>+[1]※データ成２０!P22</f>
        <v>もとこ２</v>
      </c>
      <c r="J25" s="20" t="str">
        <f>IF(T25=0,0,LOOKUP(T25,'[1]コード（登録区分）'!A:A,'[1]コード（登録区分）'!B:B))</f>
        <v>原</v>
      </c>
      <c r="K25" s="17">
        <f>+[1]※データ成２０!R22</f>
        <v>1606209</v>
      </c>
      <c r="L25" s="18">
        <f>+[1]※データ成２０!T22</f>
        <v>80.8</v>
      </c>
      <c r="M25" s="15" t="str">
        <f>+[1]※データ成２０!AB22</f>
        <v>勝忠平</v>
      </c>
      <c r="N25" s="15" t="str">
        <f>+[1]※データ成２０!AG22</f>
        <v>紋次郎</v>
      </c>
      <c r="O25" s="21" t="str">
        <f>IF([1]※データ成２０!AQ22&lt;&gt;"","◎",0)</f>
        <v>◎</v>
      </c>
      <c r="P25" s="22" t="str">
        <f t="shared" si="0"/>
        <v>1408675913</v>
      </c>
      <c r="Q25" s="15" t="str">
        <f>+[1]※データ成２０!AT22&amp;" "&amp;[1]※データ成２０!AU22</f>
        <v xml:space="preserve">空胎 </v>
      </c>
      <c r="S25">
        <f>IF([1]※データ成２０!K22=0,[1]※データ成２０!G22&amp;[1]※データ成２０!H22,[1]※データ成２０!J22)</f>
        <v>92</v>
      </c>
      <c r="T25">
        <f>+[1]※データ成２０!Q22</f>
        <v>92</v>
      </c>
      <c r="U25" s="23">
        <f>+[1]※データ成２０!AS22</f>
        <v>1408675913</v>
      </c>
      <c r="V25" t="str">
        <f t="shared" si="1"/>
        <v>1408675913</v>
      </c>
    </row>
    <row r="26" spans="1:22" ht="28" customHeight="1" x14ac:dyDescent="0.65">
      <c r="A26" s="15">
        <f>+[1]※データ成２０!B23</f>
        <v>622</v>
      </c>
      <c r="B26" s="15" t="str">
        <f>+[1]※データ成２０!F23</f>
        <v>ばれんちの</v>
      </c>
      <c r="C26" s="16" t="str">
        <f>IF(S26=0,0,LOOKUP(S26,'[1]コード（登録区分）'!A:A,'[1]コード（登録区分）'!B:B))</f>
        <v>原</v>
      </c>
      <c r="D26" s="17">
        <f>IF([1]※データ成２０!K23=0,[1]※データ成２０!I23,+[1]※データ成２０!K23)</f>
        <v>1803561</v>
      </c>
      <c r="E26" s="18">
        <f>+[1]※データ成２０!L23</f>
        <v>81.599999999999994</v>
      </c>
      <c r="F26" s="15" t="str">
        <f>+[1]※データ成２０!E23</f>
        <v>雌</v>
      </c>
      <c r="G26" s="19">
        <f>+[1]※データ成２０!M23</f>
        <v>43574</v>
      </c>
      <c r="H26" s="15" t="str">
        <f>+[1]※データ成２０!W23</f>
        <v>金太郎３</v>
      </c>
      <c r="I26" s="19" t="str">
        <f>+[1]※データ成２０!P23</f>
        <v>あとつぎ</v>
      </c>
      <c r="J26" s="20" t="str">
        <f>IF(T26=0,0,LOOKUP(T26,'[1]コード（登録区分）'!A:A,'[1]コード（登録区分）'!B:B))</f>
        <v>原</v>
      </c>
      <c r="K26" s="17">
        <f>+[1]※データ成２０!R23</f>
        <v>1516091</v>
      </c>
      <c r="L26" s="18">
        <f>+[1]※データ成２０!T23</f>
        <v>81.8</v>
      </c>
      <c r="M26" s="15" t="str">
        <f>+[1]※データ成２０!AB23</f>
        <v>福栄</v>
      </c>
      <c r="N26" s="15" t="str">
        <f>+[1]※データ成２０!AG23</f>
        <v>平茂勝</v>
      </c>
      <c r="O26" s="21" t="str">
        <f>IF([1]※データ成２０!AQ23&lt;&gt;"","◎",0)</f>
        <v>◎</v>
      </c>
      <c r="P26" s="22" t="str">
        <f t="shared" si="0"/>
        <v>1385423927</v>
      </c>
      <c r="Q26" s="15" t="str">
        <f>+[1]※データ成２０!AT23&amp;" "&amp;[1]※データ成２０!AU23</f>
        <v xml:space="preserve">8.1.18姫晴久付 </v>
      </c>
      <c r="S26">
        <f>IF([1]※データ成２０!K23=0,[1]※データ成２０!G23&amp;[1]※データ成２０!H23,[1]※データ成２０!J23)</f>
        <v>92</v>
      </c>
      <c r="T26">
        <f>+[1]※データ成２０!Q23</f>
        <v>92</v>
      </c>
      <c r="U26" s="23">
        <f>+[1]※データ成２０!AS23</f>
        <v>1385423927</v>
      </c>
      <c r="V26" t="str">
        <f t="shared" si="1"/>
        <v>1385423927</v>
      </c>
    </row>
    <row r="27" spans="1:22" ht="28" customHeight="1" x14ac:dyDescent="0.65">
      <c r="A27" s="15">
        <f>+[1]※データ成２０!B24</f>
        <v>623</v>
      </c>
      <c r="B27" s="15" t="str">
        <f>+[1]※データ成２０!F24</f>
        <v>らぶざくら</v>
      </c>
      <c r="C27" s="16">
        <f>IF(S27=0,0,LOOKUP(S27,'[1]コード（登録区分）'!A:A,'[1]コード（登録区分）'!B:B))</f>
        <v>0</v>
      </c>
      <c r="D27" s="17">
        <f>IF([1]※データ成２０!K24=0,[1]※データ成２０!I24,+[1]※データ成２０!K24)</f>
        <v>2770897</v>
      </c>
      <c r="E27" s="18">
        <f>+[1]※データ成２０!L24</f>
        <v>81.2</v>
      </c>
      <c r="F27" s="15" t="str">
        <f>+[1]※データ成２０!E24</f>
        <v>雌</v>
      </c>
      <c r="G27" s="19">
        <f>+[1]※データ成２０!M24</f>
        <v>44267</v>
      </c>
      <c r="H27" s="15" t="str">
        <f>+[1]※データ成２０!W24</f>
        <v>金太郎３</v>
      </c>
      <c r="I27" s="19" t="str">
        <f>+[1]※データ成２０!P24</f>
        <v>らぶ</v>
      </c>
      <c r="J27" s="20">
        <f>IF(T27=0,0,LOOKUP(T27,'[1]コード（登録区分）'!A:A,'[1]コード（登録区分）'!B:B))</f>
        <v>0</v>
      </c>
      <c r="K27" s="17">
        <f>+[1]※データ成２０!R24</f>
        <v>2649952</v>
      </c>
      <c r="L27" s="18">
        <f>+[1]※データ成２０!T24</f>
        <v>80.400000000000006</v>
      </c>
      <c r="M27" s="15" t="str">
        <f>+[1]※データ成２０!AB24</f>
        <v>美国桜</v>
      </c>
      <c r="N27" s="15" t="str">
        <f>+[1]※データ成２０!AG24</f>
        <v>百合茂</v>
      </c>
      <c r="O27" s="21" t="str">
        <f>IF([1]※データ成２０!AQ24&lt;&gt;"","◎",0)</f>
        <v>◎</v>
      </c>
      <c r="P27" s="22" t="str">
        <f t="shared" si="0"/>
        <v>1422060757</v>
      </c>
      <c r="Q27" s="15" t="str">
        <f>+[1]※データ成２０!AT24&amp;" "&amp;[1]※データ成２０!AU24</f>
        <v xml:space="preserve">8.2.22姫晴久付 </v>
      </c>
      <c r="S27">
        <f>IF([1]※データ成２０!K24=0,[1]※データ成２０!G24&amp;[1]※データ成２０!H24,[1]※データ成２０!J24)</f>
        <v>91</v>
      </c>
      <c r="T27">
        <f>+[1]※データ成２０!Q24</f>
        <v>91</v>
      </c>
      <c r="U27" s="23">
        <f>+[1]※データ成２０!AS24</f>
        <v>1422060757</v>
      </c>
      <c r="V27" t="str">
        <f t="shared" si="1"/>
        <v>1422060757</v>
      </c>
    </row>
    <row r="28" spans="1:22" ht="28" customHeight="1" x14ac:dyDescent="0.65">
      <c r="A28" s="15">
        <f>+[1]※データ成２０!B25</f>
        <v>624</v>
      </c>
      <c r="B28" s="15" t="str">
        <f>+[1]※データ成２０!F25</f>
        <v>まな</v>
      </c>
      <c r="C28" s="16">
        <f>IF(S28=0,0,LOOKUP(S28,'[1]コード（登録区分）'!A:A,'[1]コード（登録区分）'!B:B))</f>
        <v>0</v>
      </c>
      <c r="D28" s="17">
        <f>IF([1]※データ成２０!K25=0,[1]※データ成２０!I25,+[1]※データ成２０!K25)</f>
        <v>2510784</v>
      </c>
      <c r="E28" s="18">
        <f>+[1]※データ成２０!L25</f>
        <v>80.2</v>
      </c>
      <c r="F28" s="15" t="str">
        <f>+[1]※データ成２０!E25</f>
        <v>雌</v>
      </c>
      <c r="G28" s="19">
        <f>+[1]※データ成２０!M25</f>
        <v>41975</v>
      </c>
      <c r="H28" s="15" t="str">
        <f>+[1]※データ成２０!W25</f>
        <v>安福久</v>
      </c>
      <c r="I28" s="19" t="str">
        <f>+[1]※データ成２０!P25</f>
        <v>しげみ</v>
      </c>
      <c r="J28" s="20">
        <f>IF(T28=0,0,LOOKUP(T28,'[1]コード（登録区分）'!A:A,'[1]コード（登録区分）'!B:B))</f>
        <v>0</v>
      </c>
      <c r="K28" s="17">
        <f>+[1]※データ成２０!R25</f>
        <v>2176201</v>
      </c>
      <c r="L28" s="18">
        <f>+[1]※データ成２０!T25</f>
        <v>80.5</v>
      </c>
      <c r="M28" s="15" t="str">
        <f>+[1]※データ成２０!AB25</f>
        <v>平茂勝</v>
      </c>
      <c r="N28" s="15" t="str">
        <f>+[1]※データ成２０!AG25</f>
        <v>糸晴（佐）</v>
      </c>
      <c r="O28" s="21" t="str">
        <f>IF([1]※データ成２０!AQ25&lt;&gt;"","◎",0)</f>
        <v>◎</v>
      </c>
      <c r="P28" s="22" t="str">
        <f t="shared" si="0"/>
        <v>1478312091</v>
      </c>
      <c r="Q28" s="15" t="str">
        <f>+[1]※データ成２０!AT25&amp;" "&amp;[1]※データ成２０!AU25</f>
        <v xml:space="preserve">8.3.6鶴姫重月 </v>
      </c>
      <c r="S28">
        <f>IF([1]※データ成２０!K25=0,[1]※データ成２０!G25&amp;[1]※データ成２０!H25,[1]※データ成２０!J25)</f>
        <v>91</v>
      </c>
      <c r="T28">
        <f>+[1]※データ成２０!Q25</f>
        <v>91</v>
      </c>
      <c r="U28" s="23">
        <f>+[1]※データ成２０!AS25</f>
        <v>1478312091</v>
      </c>
      <c r="V28" t="str">
        <f t="shared" si="1"/>
        <v>1478312091</v>
      </c>
    </row>
    <row r="29" spans="1:22" ht="28" customHeight="1" x14ac:dyDescent="0.65">
      <c r="A29" s="15">
        <f>+[1]※データ成２０!B26</f>
        <v>625</v>
      </c>
      <c r="B29" s="15" t="str">
        <f>+[1]※データ成２０!F26</f>
        <v>あい</v>
      </c>
      <c r="C29" s="16">
        <f>IF(S29=0,0,LOOKUP(S29,'[1]コード（登録区分）'!A:A,'[1]コード（登録区分）'!B:B))</f>
        <v>0</v>
      </c>
      <c r="D29" s="17">
        <f>IF([1]※データ成２０!K26=0,[1]※データ成２０!I26,+[1]※データ成２０!K26)</f>
        <v>2602481</v>
      </c>
      <c r="E29" s="18">
        <f>+[1]※データ成２０!L26</f>
        <v>80.8</v>
      </c>
      <c r="F29" s="15" t="str">
        <f>+[1]※データ成２０!E26</f>
        <v>雌</v>
      </c>
      <c r="G29" s="19">
        <f>+[1]※データ成２０!M26</f>
        <v>42889</v>
      </c>
      <c r="H29" s="15" t="str">
        <f>+[1]※データ成２０!W26</f>
        <v>金太郎３</v>
      </c>
      <c r="I29" s="19" t="str">
        <f>+[1]※データ成２０!P26</f>
        <v>もんえい３１５</v>
      </c>
      <c r="J29" s="20" t="str">
        <f>IF(T29=0,0,LOOKUP(T29,'[1]コード（登録区分）'!A:A,'[1]コード（登録区分）'!B:B))</f>
        <v>原</v>
      </c>
      <c r="K29" s="17">
        <f>+[1]※データ成２０!R26</f>
        <v>1596109</v>
      </c>
      <c r="L29" s="18">
        <f>+[1]※データ成２０!T26</f>
        <v>80.099999999999994</v>
      </c>
      <c r="M29" s="15" t="str">
        <f>+[1]※データ成２０!AB26</f>
        <v>勝忠平</v>
      </c>
      <c r="N29" s="15" t="str">
        <f>+[1]※データ成２０!AG26</f>
        <v>福栄</v>
      </c>
      <c r="O29" s="21" t="str">
        <f>IF([1]※データ成２０!AQ26&lt;&gt;"","◎",0)</f>
        <v>◎</v>
      </c>
      <c r="P29" s="22" t="str">
        <f t="shared" si="0"/>
        <v>1548703897</v>
      </c>
      <c r="Q29" s="15" t="str">
        <f>+[1]※データ成２０!AT26&amp;" "&amp;[1]※データ成２０!AU26</f>
        <v xml:space="preserve">空胎 </v>
      </c>
      <c r="S29">
        <f>IF([1]※データ成２０!K26=0,[1]※データ成２０!G26&amp;[1]※データ成２０!H26,[1]※データ成２０!J26)</f>
        <v>91</v>
      </c>
      <c r="T29">
        <f>+[1]※データ成２０!Q26</f>
        <v>92</v>
      </c>
      <c r="U29" s="23">
        <f>+[1]※データ成２０!AS26</f>
        <v>1548703897</v>
      </c>
      <c r="V29" t="str">
        <f t="shared" si="1"/>
        <v>1548703897</v>
      </c>
    </row>
    <row r="30" spans="1:22" ht="28" customHeight="1" x14ac:dyDescent="0.65">
      <c r="A30" s="15">
        <f>+[1]※データ成２０!B27</f>
        <v>626</v>
      </c>
      <c r="B30" s="15" t="str">
        <f>+[1]※データ成２０!F27</f>
        <v>さくら</v>
      </c>
      <c r="C30" s="16">
        <f>IF(S30=0,0,LOOKUP(S30,'[1]コード（登録区分）'!A:A,'[1]コード（登録区分）'!B:B))</f>
        <v>0</v>
      </c>
      <c r="D30" s="17">
        <f>IF([1]※データ成２０!K27=0,[1]※データ成２０!I27,+[1]※データ成２０!K27)</f>
        <v>2570132</v>
      </c>
      <c r="E30" s="18">
        <f>+[1]※データ成２０!L27</f>
        <v>81.099999999999994</v>
      </c>
      <c r="F30" s="15" t="str">
        <f>+[1]※データ成２０!E27</f>
        <v>雌</v>
      </c>
      <c r="G30" s="19">
        <f>+[1]※データ成２０!M27</f>
        <v>42459</v>
      </c>
      <c r="H30" s="15" t="str">
        <f>+[1]※データ成２０!W27</f>
        <v>平茂晴</v>
      </c>
      <c r="I30" s="19" t="str">
        <f>+[1]※データ成２０!P27</f>
        <v>わさび</v>
      </c>
      <c r="J30" s="20" t="str">
        <f>IF(T30=0,0,LOOKUP(T30,'[1]コード（登録区分）'!A:A,'[1]コード（登録区分）'!B:B))</f>
        <v>原</v>
      </c>
      <c r="K30" s="17">
        <f>+[1]※データ成２０!R27</f>
        <v>1548038</v>
      </c>
      <c r="L30" s="18">
        <f>+[1]※データ成２０!T27</f>
        <v>81</v>
      </c>
      <c r="M30" s="15" t="str">
        <f>+[1]※データ成２０!AB27</f>
        <v>百合茂</v>
      </c>
      <c r="N30" s="15" t="str">
        <f>+[1]※データ成２０!AG27</f>
        <v>平茂勝</v>
      </c>
      <c r="O30" s="21" t="str">
        <f>IF([1]※データ成２０!AQ27&lt;&gt;"","◎",0)</f>
        <v>◎</v>
      </c>
      <c r="P30" s="22" t="str">
        <f t="shared" si="0"/>
        <v>1359397001</v>
      </c>
      <c r="Q30" s="15" t="str">
        <f>+[1]※データ成２０!AT27&amp;" "&amp;[1]※データ成２０!AU27</f>
        <v xml:space="preserve">空胎 </v>
      </c>
      <c r="S30">
        <f>IF([1]※データ成２０!K27=0,[1]※データ成２０!G27&amp;[1]※データ成２０!H27,[1]※データ成２０!J27)</f>
        <v>91</v>
      </c>
      <c r="T30">
        <f>+[1]※データ成２０!Q27</f>
        <v>92</v>
      </c>
      <c r="U30" s="23">
        <f>+[1]※データ成２０!AS27</f>
        <v>1359397001</v>
      </c>
      <c r="V30" t="str">
        <f t="shared" si="1"/>
        <v>1359397001</v>
      </c>
    </row>
    <row r="31" spans="1:22" ht="28" customHeight="1" x14ac:dyDescent="0.65">
      <c r="A31" s="15">
        <f>+[1]※データ成２０!B28</f>
        <v>627</v>
      </c>
      <c r="B31" s="15" t="str">
        <f>+[1]※データ成２０!F28</f>
        <v>ふくひさ</v>
      </c>
      <c r="C31" s="16" t="str">
        <f>IF(S31=0,0,LOOKUP(S31,'[1]コード（登録区分）'!A:A,'[1]コード（登録区分）'!B:B))</f>
        <v>原</v>
      </c>
      <c r="D31" s="17">
        <f>IF([1]※データ成２０!K28=0,[1]※データ成２０!I28,+[1]※データ成２０!K28)</f>
        <v>1618618</v>
      </c>
      <c r="E31" s="18">
        <f>+[1]※データ成２０!L28</f>
        <v>81</v>
      </c>
      <c r="F31" s="15" t="str">
        <f>+[1]※データ成２０!E28</f>
        <v>雌</v>
      </c>
      <c r="G31" s="19">
        <f>+[1]※データ成２０!M28</f>
        <v>41283</v>
      </c>
      <c r="H31" s="15" t="str">
        <f>+[1]※データ成２０!W28</f>
        <v>安福久</v>
      </c>
      <c r="I31" s="19" t="str">
        <f>+[1]※データ成２０!P28</f>
        <v>ふく</v>
      </c>
      <c r="J31" s="20">
        <f>IF(T31=0,0,LOOKUP(T31,'[1]コード（登録区分）'!A:A,'[1]コード（登録区分）'!B:B))</f>
        <v>0</v>
      </c>
      <c r="K31" s="17">
        <f>+[1]※データ成２０!R28</f>
        <v>2217151</v>
      </c>
      <c r="L31" s="18">
        <f>+[1]※データ成２０!T28</f>
        <v>81</v>
      </c>
      <c r="M31" s="15" t="str">
        <f>+[1]※データ成２０!AB28</f>
        <v>福之国</v>
      </c>
      <c r="N31" s="15" t="str">
        <f>+[1]※データ成２０!AG28</f>
        <v>安平</v>
      </c>
      <c r="O31" s="21" t="str">
        <f>IF([1]※データ成２０!AQ28&lt;&gt;"","◎",0)</f>
        <v>◎</v>
      </c>
      <c r="P31" s="22" t="str">
        <f t="shared" si="0"/>
        <v>1346935315</v>
      </c>
      <c r="Q31" s="15" t="str">
        <f>+[1]※データ成２０!AT28&amp;" "&amp;[1]※データ成２０!AU28</f>
        <v xml:space="preserve">空胎 </v>
      </c>
      <c r="S31">
        <f>IF([1]※データ成２０!K28=0,[1]※データ成２０!G28&amp;[1]※データ成２０!H28,[1]※データ成２０!J28)</f>
        <v>92</v>
      </c>
      <c r="T31">
        <f>+[1]※データ成２０!Q28</f>
        <v>91</v>
      </c>
      <c r="U31" s="23">
        <f>+[1]※データ成２０!AS28</f>
        <v>1346935315</v>
      </c>
      <c r="V31" t="str">
        <f t="shared" si="1"/>
        <v>1346935315</v>
      </c>
    </row>
    <row r="32" spans="1:22" ht="28" customHeight="1" x14ac:dyDescent="0.65">
      <c r="A32" s="15">
        <f>+[1]※データ成２０!B29</f>
        <v>628</v>
      </c>
      <c r="B32" s="15" t="str">
        <f>+[1]※データ成２０!F29</f>
        <v>さつき</v>
      </c>
      <c r="C32" s="16" t="str">
        <f>IF(S32=0,0,LOOKUP(S32,'[1]コード（登録区分）'!A:A,'[1]コード（登録区分）'!B:B))</f>
        <v>原</v>
      </c>
      <c r="D32" s="17">
        <f>IF([1]※データ成２０!K29=0,[1]※データ成２０!I29,+[1]※データ成２０!K29)</f>
        <v>1718910</v>
      </c>
      <c r="E32" s="18">
        <f>+[1]※データ成２０!L29</f>
        <v>81.2</v>
      </c>
      <c r="F32" s="15" t="str">
        <f>+[1]※データ成２０!E29</f>
        <v>雌</v>
      </c>
      <c r="G32" s="19">
        <f>+[1]※データ成２０!M29</f>
        <v>42526</v>
      </c>
      <c r="H32" s="15" t="str">
        <f>+[1]※データ成２０!W29</f>
        <v>平茂晴</v>
      </c>
      <c r="I32" s="19" t="str">
        <f>+[1]※データ成２０!P29</f>
        <v>かつのぶ</v>
      </c>
      <c r="J32" s="20" t="str">
        <f>IF(T32=0,0,LOOKUP(T32,'[1]コード（登録区分）'!A:A,'[1]コード（登録区分）'!B:B))</f>
        <v>原</v>
      </c>
      <c r="K32" s="17">
        <f>+[1]※データ成２０!R29</f>
        <v>1569685</v>
      </c>
      <c r="L32" s="18">
        <f>+[1]※データ成２０!T29</f>
        <v>81.2</v>
      </c>
      <c r="M32" s="15" t="str">
        <f>+[1]※データ成２０!AB29</f>
        <v>勝忠平</v>
      </c>
      <c r="N32" s="15" t="str">
        <f>+[1]※データ成２０!AG29</f>
        <v>福栄</v>
      </c>
      <c r="O32" s="21" t="str">
        <f>IF([1]※データ成２０!AQ29&lt;&gt;"","◎",0)</f>
        <v>◎</v>
      </c>
      <c r="P32" s="22" t="str">
        <f t="shared" si="0"/>
        <v>1367953909</v>
      </c>
      <c r="Q32" s="15" t="str">
        <f>+[1]※データ成２０!AT29&amp;" "&amp;[1]※データ成２０!AU29</f>
        <v>8.6.23ET移殖 （福勝鶴×金太郎３×安福久）</v>
      </c>
      <c r="S32">
        <f>IF([1]※データ成２０!K29=0,[1]※データ成２０!G29&amp;[1]※データ成２０!H29,[1]※データ成２０!J29)</f>
        <v>92</v>
      </c>
      <c r="T32">
        <f>+[1]※データ成２０!Q29</f>
        <v>92</v>
      </c>
      <c r="U32" s="23">
        <f>+[1]※データ成２０!AS29</f>
        <v>1367953909</v>
      </c>
      <c r="V32" t="str">
        <f t="shared" si="1"/>
        <v>1367953909</v>
      </c>
    </row>
    <row r="33" spans="1:22" ht="28" customHeight="1" x14ac:dyDescent="0.65">
      <c r="A33" s="15">
        <f>+[1]※データ成２０!B30</f>
        <v>629</v>
      </c>
      <c r="B33" s="15" t="str">
        <f>+[1]※データ成２０!F30</f>
        <v>さくら</v>
      </c>
      <c r="C33" s="16" t="str">
        <f>IF(S33=0,0,LOOKUP(S33,'[1]コード（登録区分）'!A:A,'[1]コード（登録区分）'!B:B))</f>
        <v>原</v>
      </c>
      <c r="D33" s="17">
        <f>IF([1]※データ成２０!K30=0,[1]※データ成２０!I30,+[1]※データ成２０!K30)</f>
        <v>1647044</v>
      </c>
      <c r="E33" s="18">
        <f>+[1]※データ成２０!L30</f>
        <v>81.5</v>
      </c>
      <c r="F33" s="15" t="str">
        <f>+[1]※データ成２０!E30</f>
        <v>雌</v>
      </c>
      <c r="G33" s="19">
        <f>+[1]※データ成２０!M30</f>
        <v>41617</v>
      </c>
      <c r="H33" s="15" t="str">
        <f>+[1]※データ成２０!W30</f>
        <v>安福久</v>
      </c>
      <c r="I33" s="19" t="str">
        <f>+[1]※データ成２０!P30</f>
        <v>ゆりさくら</v>
      </c>
      <c r="J33" s="20" t="str">
        <f>IF(T33=0,0,LOOKUP(T33,'[1]コード（登録区分）'!A:A,'[1]コード（登録区分）'!B:B))</f>
        <v>原</v>
      </c>
      <c r="K33" s="17">
        <f>+[1]※データ成２０!R30</f>
        <v>1588087</v>
      </c>
      <c r="L33" s="18">
        <f>+[1]※データ成２０!T30</f>
        <v>80.7</v>
      </c>
      <c r="M33" s="15" t="str">
        <f>+[1]※データ成２０!AB30</f>
        <v>百合茂</v>
      </c>
      <c r="N33" s="15" t="str">
        <f>+[1]※データ成２０!AG30</f>
        <v>平茂勝</v>
      </c>
      <c r="O33" s="21" t="str">
        <f>IF([1]※データ成２０!AQ30&lt;&gt;"","◎",0)</f>
        <v>◎</v>
      </c>
      <c r="P33" s="22" t="str">
        <f t="shared" si="0"/>
        <v>1341250666</v>
      </c>
      <c r="Q33" s="15" t="str">
        <f>+[1]※データ成２０!AT30&amp;" "&amp;[1]※データ成２０!AU30</f>
        <v xml:space="preserve">8.5.8若百合付 </v>
      </c>
      <c r="S33">
        <f>IF([1]※データ成２０!K30=0,[1]※データ成２０!G30&amp;[1]※データ成２０!H30,[1]※データ成２０!J30)</f>
        <v>92</v>
      </c>
      <c r="T33">
        <f>+[1]※データ成２０!Q30</f>
        <v>92</v>
      </c>
      <c r="U33" s="23">
        <f>+[1]※データ成２０!AS30</f>
        <v>1341250666</v>
      </c>
      <c r="V33" t="str">
        <f t="shared" si="1"/>
        <v>1341250666</v>
      </c>
    </row>
    <row r="34" spans="1:22" ht="28" customHeight="1" x14ac:dyDescent="0.65">
      <c r="A34" s="15">
        <f>+[1]※データ成２０!B31</f>
        <v>630</v>
      </c>
      <c r="B34" s="15" t="str">
        <f>+[1]※データ成２０!F31</f>
        <v>いちご</v>
      </c>
      <c r="C34" s="16" t="str">
        <f>IF(S34=0,0,LOOKUP(S34,'[1]コード（登録区分）'!A:A,'[1]コード（登録区分）'!B:B))</f>
        <v>原</v>
      </c>
      <c r="D34" s="17">
        <f>IF([1]※データ成２０!K31=0,[1]※データ成２０!I31,+[1]※データ成２０!K31)</f>
        <v>1706199</v>
      </c>
      <c r="E34" s="18">
        <f>+[1]※データ成２０!L31</f>
        <v>81.8</v>
      </c>
      <c r="F34" s="15" t="str">
        <f>+[1]※データ成２０!E31</f>
        <v>雌</v>
      </c>
      <c r="G34" s="19">
        <f>+[1]※データ成２０!M31</f>
        <v>42374</v>
      </c>
      <c r="H34" s="15" t="str">
        <f>+[1]※データ成２０!W31</f>
        <v>金太郎３</v>
      </c>
      <c r="I34" s="19" t="str">
        <f>+[1]※データ成２０!P31</f>
        <v>あやめ２０</v>
      </c>
      <c r="J34" s="20" t="str">
        <f>IF(T34=0,0,LOOKUP(T34,'[1]コード（登録区分）'!A:A,'[1]コード（登録区分）'!B:B))</f>
        <v>原</v>
      </c>
      <c r="K34" s="17">
        <f>+[1]※データ成２０!R31</f>
        <v>1457404</v>
      </c>
      <c r="L34" s="18">
        <f>+[1]※データ成２０!T31</f>
        <v>80.400000000000006</v>
      </c>
      <c r="M34" s="15" t="str">
        <f>+[1]※データ成２０!AB31</f>
        <v>平茂晴</v>
      </c>
      <c r="N34" s="15" t="str">
        <f>+[1]※データ成２０!AG31</f>
        <v>第５隼福</v>
      </c>
      <c r="O34" s="21" t="str">
        <f>IF([1]※データ成２０!AQ31&lt;&gt;"","◎",0)</f>
        <v>◎</v>
      </c>
      <c r="P34" s="22" t="str">
        <f t="shared" si="0"/>
        <v>1403839099</v>
      </c>
      <c r="Q34" s="15" t="str">
        <f>+[1]※データ成２０!AT31&amp;" "&amp;[1]※データ成２０!AU31</f>
        <v xml:space="preserve">空胎 </v>
      </c>
      <c r="S34">
        <f>IF([1]※データ成２０!K31=0,[1]※データ成２０!G31&amp;[1]※データ成２０!H31,[1]※データ成２０!J31)</f>
        <v>92</v>
      </c>
      <c r="T34">
        <f>+[1]※データ成２０!Q31</f>
        <v>92</v>
      </c>
      <c r="U34" s="23">
        <f>+[1]※データ成２０!AS31</f>
        <v>1403839099</v>
      </c>
      <c r="V34" t="str">
        <f t="shared" si="1"/>
        <v>1403839099</v>
      </c>
    </row>
    <row r="35" spans="1:22" ht="28" customHeight="1" x14ac:dyDescent="0.65">
      <c r="A35" s="15">
        <f>+[1]※データ成２０!B32</f>
        <v>631</v>
      </c>
      <c r="B35" s="15" t="str">
        <f>+[1]※データ成２０!F32</f>
        <v>きたみ</v>
      </c>
      <c r="C35" s="16" t="str">
        <f>IF(S35=0,0,LOOKUP(S35,'[1]コード（登録区分）'!A:A,'[1]コード（登録区分）'!B:B))</f>
        <v>原</v>
      </c>
      <c r="D35" s="17">
        <f>IF([1]※データ成２０!K32=0,[1]※データ成２０!I32,+[1]※データ成２０!K32)</f>
        <v>1916707</v>
      </c>
      <c r="E35" s="18">
        <f>+[1]※データ成２０!L32</f>
        <v>81.3</v>
      </c>
      <c r="F35" s="15" t="str">
        <f>+[1]※データ成２０!E32</f>
        <v>雌</v>
      </c>
      <c r="G35" s="19">
        <f>+[1]※データ成２０!M32</f>
        <v>44795</v>
      </c>
      <c r="H35" s="15" t="str">
        <f>+[1]※データ成２０!W32</f>
        <v>紀多福</v>
      </c>
      <c r="I35" s="19" t="str">
        <f>+[1]※データ成２０!P32</f>
        <v>ひさみ</v>
      </c>
      <c r="J35" s="20" t="str">
        <f>IF(T35=0,0,LOOKUP(T35,'[1]コード（登録区分）'!A:A,'[1]コード（登録区分）'!B:B))</f>
        <v>原</v>
      </c>
      <c r="K35" s="17">
        <f>+[1]※データ成２０!R32</f>
        <v>1717373</v>
      </c>
      <c r="L35" s="18">
        <f>+[1]※データ成２０!T32</f>
        <v>82</v>
      </c>
      <c r="M35" s="15" t="str">
        <f>+[1]※データ成２０!AB32</f>
        <v>美国桜</v>
      </c>
      <c r="N35" s="15" t="str">
        <f>+[1]※データ成２０!AG32</f>
        <v>安福久</v>
      </c>
      <c r="O35" s="21" t="str">
        <f>IF([1]※データ成２０!AQ32&lt;&gt;"","◎",0)</f>
        <v>◎</v>
      </c>
      <c r="P35" s="22" t="str">
        <f t="shared" si="0"/>
        <v>1383353530</v>
      </c>
      <c r="Q35" s="15" t="str">
        <f>+[1]※データ成２０!AT32&amp;" "&amp;[1]※データ成２０!AU32</f>
        <v xml:space="preserve">空胎 </v>
      </c>
      <c r="S35">
        <f>IF([1]※データ成２０!K32=0,[1]※データ成２０!G32&amp;[1]※データ成２０!H32,[1]※データ成２０!J32)</f>
        <v>92</v>
      </c>
      <c r="T35">
        <f>+[1]※データ成２０!Q32</f>
        <v>92</v>
      </c>
      <c r="U35" s="23">
        <f>+[1]※データ成２０!AS32</f>
        <v>1383353530</v>
      </c>
      <c r="V35" t="str">
        <f t="shared" si="1"/>
        <v>1383353530</v>
      </c>
    </row>
    <row r="36" spans="1:22" ht="28" customHeight="1" x14ac:dyDescent="0.65">
      <c r="A36" s="15">
        <f>+[1]※データ成２０!B33</f>
        <v>632</v>
      </c>
      <c r="B36" s="15" t="str">
        <f>+[1]※データ成２０!F33</f>
        <v>第３みつこの１</v>
      </c>
      <c r="C36" s="16">
        <f>IF(S36=0,0,LOOKUP(S36,'[1]コード（登録区分）'!A:A,'[1]コード（登録区分）'!B:B))</f>
        <v>0</v>
      </c>
      <c r="D36" s="17">
        <f>IF([1]※データ成２０!K33=0,[1]※データ成２０!I33,+[1]※データ成２０!K33)</f>
        <v>2728715</v>
      </c>
      <c r="E36" s="18">
        <f>+[1]※データ成２０!L33</f>
        <v>79.900000000000006</v>
      </c>
      <c r="F36" s="15" t="str">
        <f>+[1]※データ成２０!E33</f>
        <v>雌</v>
      </c>
      <c r="G36" s="19">
        <f>+[1]※データ成２０!M33</f>
        <v>43773</v>
      </c>
      <c r="H36" s="15" t="str">
        <f>+[1]※データ成２０!W33</f>
        <v>平茂晴</v>
      </c>
      <c r="I36" s="19" t="str">
        <f>+[1]※データ成２０!P33</f>
        <v>第３みつこ</v>
      </c>
      <c r="J36" s="20" t="str">
        <f>IF(T36=0,0,LOOKUP(T36,'[1]コード（登録区分）'!A:A,'[1]コード（登録区分）'!B:B))</f>
        <v>原</v>
      </c>
      <c r="K36" s="17">
        <f>+[1]※データ成２０!R33</f>
        <v>1495270</v>
      </c>
      <c r="L36" s="18">
        <f>+[1]※データ成２０!T33</f>
        <v>80.3</v>
      </c>
      <c r="M36" s="15" t="str">
        <f>+[1]※データ成２０!AB33</f>
        <v>福栄</v>
      </c>
      <c r="N36" s="15" t="str">
        <f>+[1]※データ成２０!AG33</f>
        <v>平茂勝</v>
      </c>
      <c r="O36" s="21">
        <f>IF([1]※データ成２０!AQ33&lt;&gt;"","◎",0)</f>
        <v>0</v>
      </c>
      <c r="P36" s="22" t="str">
        <f t="shared" si="0"/>
        <v>1364977281</v>
      </c>
      <c r="Q36" s="15" t="str">
        <f>+[1]※データ成２０!AT33&amp;" "&amp;[1]※データ成２０!AU33</f>
        <v xml:space="preserve">空胎 </v>
      </c>
      <c r="S36">
        <f>IF([1]※データ成２０!K33=0,[1]※データ成２０!G33&amp;[1]※データ成２０!H33,[1]※データ成２０!J33)</f>
        <v>91</v>
      </c>
      <c r="T36">
        <f>+[1]※データ成２０!Q33</f>
        <v>92</v>
      </c>
      <c r="U36" s="23">
        <f>+[1]※データ成２０!AS33</f>
        <v>1364977281</v>
      </c>
      <c r="V36" t="str">
        <f t="shared" si="1"/>
        <v>1364977281</v>
      </c>
    </row>
    <row r="37" spans="1:22" ht="28" customHeight="1" x14ac:dyDescent="0.65">
      <c r="A37" s="15">
        <f>+[1]※データ成２０!B34</f>
        <v>0</v>
      </c>
      <c r="B37" s="15">
        <f>+[1]※データ成２０!F34</f>
        <v>0</v>
      </c>
      <c r="C37" s="16"/>
      <c r="D37" s="17">
        <f>IF([1]※データ成２０!K34=0,[1]※データ成２０!I34,+[1]※データ成２０!K34)</f>
        <v>0</v>
      </c>
      <c r="E37" s="18">
        <f>+[1]※データ成２０!L34</f>
        <v>0</v>
      </c>
      <c r="F37" s="15">
        <f>+[1]※データ成２０!E34</f>
        <v>0</v>
      </c>
      <c r="G37" s="19">
        <f>+[1]※データ成２０!M34</f>
        <v>0</v>
      </c>
      <c r="H37" s="15">
        <f>+[1]※データ成２０!W34</f>
        <v>0</v>
      </c>
      <c r="I37" s="19">
        <f>+[1]※データ成２０!P34</f>
        <v>0</v>
      </c>
      <c r="J37" s="20">
        <f>IF(T37=0,0,LOOKUP(T37,'[1]コード（登録区分）'!A:A,'[1]コード（登録区分）'!B:B))</f>
        <v>0</v>
      </c>
      <c r="K37" s="17">
        <f>+[1]※データ成２０!R34</f>
        <v>0</v>
      </c>
      <c r="L37" s="18">
        <f>+[1]※データ成２０!T34</f>
        <v>0</v>
      </c>
      <c r="M37" s="15">
        <f>+[1]※データ成２０!AB34</f>
        <v>0</v>
      </c>
      <c r="N37" s="15">
        <f>+[1]※データ成２０!AG34</f>
        <v>0</v>
      </c>
      <c r="O37" s="21">
        <f>IF([1]※データ成２０!AQ34&lt;&gt;"","◎",0)</f>
        <v>0</v>
      </c>
      <c r="P37" s="22"/>
      <c r="Q37" s="15" t="str">
        <f>+[1]※データ成２０!AT34&amp;" "&amp;[1]※データ成２０!AU34</f>
        <v xml:space="preserve"> </v>
      </c>
      <c r="S37" t="str">
        <f>IF([1]※データ成２０!K34=0,[1]※データ成２０!G34&amp;[1]※データ成２０!H34,[1]※データ成２０!J34)</f>
        <v/>
      </c>
      <c r="T37">
        <f>+[1]※データ成２０!Q34</f>
        <v>0</v>
      </c>
      <c r="U37" s="23">
        <f>+[1]※データ成２０!AS34</f>
        <v>0</v>
      </c>
      <c r="V37" t="str">
        <f t="shared" si="1"/>
        <v>0000000000</v>
      </c>
    </row>
    <row r="38" spans="1:22" ht="28" customHeight="1" x14ac:dyDescent="0.65">
      <c r="A38" s="15">
        <f>+[1]※データ成２０!B35</f>
        <v>0</v>
      </c>
      <c r="B38" s="15">
        <f>+[1]※データ成２０!F35</f>
        <v>0</v>
      </c>
      <c r="C38" s="16"/>
      <c r="D38" s="17">
        <f>IF([1]※データ成２０!K35=0,[1]※データ成２０!I35,+[1]※データ成２０!K35)</f>
        <v>0</v>
      </c>
      <c r="E38" s="18">
        <f>+[1]※データ成２０!L35</f>
        <v>0</v>
      </c>
      <c r="F38" s="15">
        <f>+[1]※データ成２０!E35</f>
        <v>0</v>
      </c>
      <c r="G38" s="19">
        <f>+[1]※データ成２０!M35</f>
        <v>0</v>
      </c>
      <c r="H38" s="15">
        <f>+[1]※データ成２０!W35</f>
        <v>0</v>
      </c>
      <c r="I38" s="19">
        <f>+[1]※データ成２０!P35</f>
        <v>0</v>
      </c>
      <c r="J38" s="20">
        <f>IF(T38=0,0,LOOKUP(T38,'[1]コード（登録区分）'!A:A,'[1]コード（登録区分）'!B:B))</f>
        <v>0</v>
      </c>
      <c r="K38" s="17">
        <f>+[1]※データ成２０!R35</f>
        <v>0</v>
      </c>
      <c r="L38" s="18">
        <f>+[1]※データ成２０!T35</f>
        <v>0</v>
      </c>
      <c r="M38" s="15">
        <f>+[1]※データ成２０!AB35</f>
        <v>0</v>
      </c>
      <c r="N38" s="15">
        <f>+[1]※データ成２０!AG35</f>
        <v>0</v>
      </c>
      <c r="O38" s="21">
        <f>IF([1]※データ成２０!AQ35&lt;&gt;"","◎",0)</f>
        <v>0</v>
      </c>
      <c r="P38" s="22"/>
      <c r="Q38" s="15" t="str">
        <f>+[1]※データ成２０!AT35&amp;" "&amp;[1]※データ成２０!AU35</f>
        <v xml:space="preserve"> </v>
      </c>
      <c r="S38" t="str">
        <f>IF([1]※データ成２０!K35=0,[1]※データ成２０!G35&amp;[1]※データ成２０!H35,[1]※データ成２０!J35)</f>
        <v/>
      </c>
      <c r="T38">
        <f>+[1]※データ成２０!Q35</f>
        <v>0</v>
      </c>
      <c r="U38" s="23">
        <f>+[1]※データ成２０!AS35</f>
        <v>0</v>
      </c>
      <c r="V38" t="str">
        <f t="shared" si="1"/>
        <v>0000000000</v>
      </c>
    </row>
    <row r="39" spans="1:22" ht="28" customHeight="1" x14ac:dyDescent="0.65">
      <c r="A39" s="15">
        <f>+[1]※データ成２０!B36</f>
        <v>0</v>
      </c>
      <c r="B39" s="15">
        <f>+[1]※データ成２０!F36</f>
        <v>0</v>
      </c>
      <c r="C39" s="16"/>
      <c r="D39" s="17">
        <f>IF([1]※データ成２０!K36=0,[1]※データ成２０!I36,+[1]※データ成２０!K36)</f>
        <v>0</v>
      </c>
      <c r="E39" s="18">
        <f>+[1]※データ成２０!L36</f>
        <v>0</v>
      </c>
      <c r="F39" s="15">
        <f>+[1]※データ成２０!E36</f>
        <v>0</v>
      </c>
      <c r="G39" s="19">
        <f>+[1]※データ成２０!M36</f>
        <v>0</v>
      </c>
      <c r="H39" s="15">
        <f>+[1]※データ成２０!W36</f>
        <v>0</v>
      </c>
      <c r="I39" s="19">
        <f>+[1]※データ成２０!P36</f>
        <v>0</v>
      </c>
      <c r="J39" s="20">
        <f>IF(T39=0,0,LOOKUP(T39,'[1]コード（登録区分）'!A:A,'[1]コード（登録区分）'!B:B))</f>
        <v>0</v>
      </c>
      <c r="K39" s="17">
        <f>+[1]※データ成２０!R36</f>
        <v>0</v>
      </c>
      <c r="L39" s="18">
        <f>+[1]※データ成２０!T36</f>
        <v>0</v>
      </c>
      <c r="M39" s="15">
        <f>+[1]※データ成２０!AB36</f>
        <v>0</v>
      </c>
      <c r="N39" s="15">
        <f>+[1]※データ成２０!AG36</f>
        <v>0</v>
      </c>
      <c r="O39" s="21">
        <f>IF([1]※データ成２０!AQ36&lt;&gt;"","◎",0)</f>
        <v>0</v>
      </c>
      <c r="P39" s="22"/>
      <c r="Q39" s="15" t="str">
        <f>+[1]※データ成２０!AT36&amp;" "&amp;[1]※データ成２０!AU36</f>
        <v xml:space="preserve"> </v>
      </c>
      <c r="S39" t="str">
        <f>IF([1]※データ成２０!K36=0,[1]※データ成２０!G36&amp;[1]※データ成２０!H36,[1]※データ成２０!J36)</f>
        <v/>
      </c>
      <c r="T39">
        <f>+[1]※データ成２０!Q36</f>
        <v>0</v>
      </c>
      <c r="U39" s="23">
        <f>+[1]※データ成２０!AS36</f>
        <v>0</v>
      </c>
      <c r="V39" t="str">
        <f t="shared" si="1"/>
        <v>0000000000</v>
      </c>
    </row>
    <row r="40" spans="1:22" ht="28" customHeight="1" x14ac:dyDescent="0.65">
      <c r="A40" s="15">
        <f>+[1]※データ成２０!B37</f>
        <v>0</v>
      </c>
      <c r="B40" s="15">
        <f>+[1]※データ成２０!F37</f>
        <v>0</v>
      </c>
      <c r="C40" s="16"/>
      <c r="D40" s="17">
        <f>IF([1]※データ成２０!K37=0,[1]※データ成２０!I37,+[1]※データ成２０!K37)</f>
        <v>0</v>
      </c>
      <c r="E40" s="18">
        <f>+[1]※データ成２０!L37</f>
        <v>0</v>
      </c>
      <c r="F40" s="15">
        <f>+[1]※データ成２０!E37</f>
        <v>0</v>
      </c>
      <c r="G40" s="19">
        <f>+[1]※データ成２０!M37</f>
        <v>0</v>
      </c>
      <c r="H40" s="15">
        <f>+[1]※データ成２０!W37</f>
        <v>0</v>
      </c>
      <c r="I40" s="19">
        <f>+[1]※データ成２０!P37</f>
        <v>0</v>
      </c>
      <c r="J40" s="20">
        <f>IF(T40=0,0,LOOKUP(T40,'[1]コード（登録区分）'!A:A,'[1]コード（登録区分）'!B:B))</f>
        <v>0</v>
      </c>
      <c r="K40" s="17">
        <f>+[1]※データ成２０!R37</f>
        <v>0</v>
      </c>
      <c r="L40" s="18">
        <f>+[1]※データ成２０!T37</f>
        <v>0</v>
      </c>
      <c r="M40" s="15">
        <f>+[1]※データ成２０!AB37</f>
        <v>0</v>
      </c>
      <c r="N40" s="15">
        <f>+[1]※データ成２０!AG37</f>
        <v>0</v>
      </c>
      <c r="O40" s="21">
        <f>IF([1]※データ成２０!AQ37&lt;&gt;"","◎",0)</f>
        <v>0</v>
      </c>
      <c r="P40" s="22"/>
      <c r="Q40" s="15" t="str">
        <f>+[1]※データ成２０!AT37&amp;" "&amp;[1]※データ成２０!AU37</f>
        <v xml:space="preserve"> </v>
      </c>
      <c r="S40" t="str">
        <f>IF([1]※データ成２０!K37=0,[1]※データ成２０!G37&amp;[1]※データ成２０!H37,[1]※データ成２０!J37)</f>
        <v/>
      </c>
      <c r="T40">
        <f>+[1]※データ成２０!Q37</f>
        <v>0</v>
      </c>
      <c r="U40" s="23">
        <f>+[1]※データ成２０!AS37</f>
        <v>0</v>
      </c>
      <c r="V40" t="str">
        <f t="shared" si="1"/>
        <v>0000000000</v>
      </c>
    </row>
    <row r="41" spans="1:22" ht="28" customHeight="1" x14ac:dyDescent="0.65">
      <c r="A41" s="15">
        <f>+[1]※データ成２０!B38</f>
        <v>0</v>
      </c>
      <c r="B41" s="15">
        <f>+[1]※データ成２０!F38</f>
        <v>0</v>
      </c>
      <c r="C41" s="16"/>
      <c r="D41" s="17">
        <f>IF([1]※データ成２０!K38=0,[1]※データ成２０!I38,+[1]※データ成２０!K38)</f>
        <v>0</v>
      </c>
      <c r="E41" s="18">
        <f>+[1]※データ成２０!L38</f>
        <v>0</v>
      </c>
      <c r="F41" s="15">
        <f>+[1]※データ成２０!E38</f>
        <v>0</v>
      </c>
      <c r="G41" s="19">
        <f>+[1]※データ成２０!M38</f>
        <v>0</v>
      </c>
      <c r="H41" s="15">
        <f>+[1]※データ成２０!W38</f>
        <v>0</v>
      </c>
      <c r="I41" s="19">
        <f>+[1]※データ成２０!P38</f>
        <v>0</v>
      </c>
      <c r="J41" s="20">
        <f>IF(T41=0,0,LOOKUP(T41,'[1]コード（登録区分）'!A:A,'[1]コード（登録区分）'!B:B))</f>
        <v>0</v>
      </c>
      <c r="K41" s="17">
        <f>+[1]※データ成２０!R38</f>
        <v>0</v>
      </c>
      <c r="L41" s="18">
        <f>+[1]※データ成２０!T38</f>
        <v>0</v>
      </c>
      <c r="M41" s="15">
        <f>+[1]※データ成２０!AB38</f>
        <v>0</v>
      </c>
      <c r="N41" s="15">
        <f>+[1]※データ成２０!AG38</f>
        <v>0</v>
      </c>
      <c r="O41" s="21">
        <f>IF([1]※データ成２０!AQ38&lt;&gt;"","◎",0)</f>
        <v>0</v>
      </c>
      <c r="P41" s="22"/>
      <c r="Q41" s="15" t="str">
        <f>+[1]※データ成２０!AT38&amp;" "&amp;[1]※データ成２０!AU38</f>
        <v xml:space="preserve"> </v>
      </c>
      <c r="S41" t="str">
        <f>IF([1]※データ成２０!K38=0,[1]※データ成２０!G38&amp;[1]※データ成２０!H38,[1]※データ成２０!J38)</f>
        <v/>
      </c>
      <c r="T41">
        <f>+[1]※データ成２０!Q38</f>
        <v>0</v>
      </c>
      <c r="U41" s="23">
        <f>+[1]※データ成２０!AS38</f>
        <v>0</v>
      </c>
      <c r="V41" t="str">
        <f t="shared" si="1"/>
        <v>0000000000</v>
      </c>
    </row>
    <row r="42" spans="1:22" ht="28" customHeight="1" x14ac:dyDescent="0.65">
      <c r="A42" s="15">
        <f>+[1]※データ成２０!B39</f>
        <v>0</v>
      </c>
      <c r="B42" s="15">
        <f>+[1]※データ成２０!F39</f>
        <v>0</v>
      </c>
      <c r="C42" s="16"/>
      <c r="D42" s="17">
        <f>IF([1]※データ成２０!K39=0,[1]※データ成２０!I39,+[1]※データ成２０!K39)</f>
        <v>0</v>
      </c>
      <c r="E42" s="18">
        <f>+[1]※データ成２０!L39</f>
        <v>0</v>
      </c>
      <c r="F42" s="15">
        <f>+[1]※データ成２０!E39</f>
        <v>0</v>
      </c>
      <c r="G42" s="19">
        <f>+[1]※データ成２０!M39</f>
        <v>0</v>
      </c>
      <c r="H42" s="15">
        <f>+[1]※データ成２０!W39</f>
        <v>0</v>
      </c>
      <c r="I42" s="19">
        <f>+[1]※データ成２０!P39</f>
        <v>0</v>
      </c>
      <c r="J42" s="20">
        <f>IF(T42=0,0,LOOKUP(T42,'[1]コード（登録区分）'!A:A,'[1]コード（登録区分）'!B:B))</f>
        <v>0</v>
      </c>
      <c r="K42" s="17">
        <f>+[1]※データ成２０!R39</f>
        <v>0</v>
      </c>
      <c r="L42" s="18">
        <f>+[1]※データ成２０!T39</f>
        <v>0</v>
      </c>
      <c r="M42" s="15">
        <f>+[1]※データ成２０!AB39</f>
        <v>0</v>
      </c>
      <c r="N42" s="15">
        <f>+[1]※データ成２０!AG39</f>
        <v>0</v>
      </c>
      <c r="O42" s="21">
        <f>IF([1]※データ成２０!AQ39&lt;&gt;"","◎",0)</f>
        <v>0</v>
      </c>
      <c r="P42" s="22"/>
      <c r="Q42" s="15" t="str">
        <f>+[1]※データ成２０!AT39&amp;" "&amp;[1]※データ成２０!AU39</f>
        <v xml:space="preserve"> </v>
      </c>
      <c r="S42" t="str">
        <f>IF([1]※データ成２０!K39=0,[1]※データ成２０!G39&amp;[1]※データ成２０!H39,[1]※データ成２０!J39)</f>
        <v/>
      </c>
      <c r="T42">
        <f>+[1]※データ成２０!Q39</f>
        <v>0</v>
      </c>
      <c r="U42" s="23">
        <f>+[1]※データ成２０!AS39</f>
        <v>0</v>
      </c>
      <c r="V42" t="str">
        <f t="shared" si="1"/>
        <v>0000000000</v>
      </c>
    </row>
    <row r="43" spans="1:22" ht="28" customHeight="1" x14ac:dyDescent="0.65">
      <c r="A43" s="15">
        <f>+[1]※データ成２０!B40</f>
        <v>0</v>
      </c>
      <c r="B43" s="15">
        <f>+[1]※データ成２０!F40</f>
        <v>0</v>
      </c>
      <c r="C43" s="16"/>
      <c r="D43" s="17">
        <f>IF([1]※データ成２０!K40=0,[1]※データ成２０!I40,+[1]※データ成２０!K40)</f>
        <v>0</v>
      </c>
      <c r="E43" s="18">
        <f>+[1]※データ成２０!L40</f>
        <v>0</v>
      </c>
      <c r="F43" s="15">
        <f>+[1]※データ成２０!E40</f>
        <v>0</v>
      </c>
      <c r="G43" s="19">
        <f>+[1]※データ成２０!M40</f>
        <v>0</v>
      </c>
      <c r="H43" s="15">
        <f>+[1]※データ成２０!W40</f>
        <v>0</v>
      </c>
      <c r="I43" s="19">
        <f>+[1]※データ成２０!P40</f>
        <v>0</v>
      </c>
      <c r="J43" s="20">
        <f>IF(T43=0,0,LOOKUP(T43,'[1]コード（登録区分）'!A:A,'[1]コード（登録区分）'!B:B))</f>
        <v>0</v>
      </c>
      <c r="K43" s="17">
        <f>+[1]※データ成２０!R40</f>
        <v>0</v>
      </c>
      <c r="L43" s="18">
        <f>+[1]※データ成２０!T40</f>
        <v>0</v>
      </c>
      <c r="M43" s="15">
        <f>+[1]※データ成２０!AB40</f>
        <v>0</v>
      </c>
      <c r="N43" s="15">
        <f>+[1]※データ成２０!AG40</f>
        <v>0</v>
      </c>
      <c r="O43" s="21">
        <f>IF([1]※データ成２０!AQ40&lt;&gt;"","◎",0)</f>
        <v>0</v>
      </c>
      <c r="P43" s="22"/>
      <c r="Q43" s="15" t="str">
        <f>+[1]※データ成２０!AT40&amp;" "&amp;[1]※データ成２０!AU40</f>
        <v xml:space="preserve"> </v>
      </c>
      <c r="S43" t="str">
        <f>IF([1]※データ成２０!K40=0,[1]※データ成２０!G40&amp;[1]※データ成２０!H40,[1]※データ成２０!J40)</f>
        <v/>
      </c>
      <c r="T43">
        <f>+[1]※データ成２０!Q40</f>
        <v>0</v>
      </c>
      <c r="U43" s="23">
        <f>+[1]※データ成２０!AS40</f>
        <v>0</v>
      </c>
      <c r="V43" t="str">
        <f t="shared" si="1"/>
        <v>0000000000</v>
      </c>
    </row>
    <row r="44" spans="1:22" ht="28" customHeight="1" x14ac:dyDescent="0.65">
      <c r="A44" s="15">
        <f>+[1]※データ成２０!B41</f>
        <v>0</v>
      </c>
      <c r="B44" s="15">
        <f>+[1]※データ成２０!F41</f>
        <v>0</v>
      </c>
      <c r="C44" s="16"/>
      <c r="D44" s="17">
        <f>IF([1]※データ成２０!K41=0,[1]※データ成２０!I41,+[1]※データ成２０!K41)</f>
        <v>0</v>
      </c>
      <c r="E44" s="18">
        <f>+[1]※データ成２０!L41</f>
        <v>0</v>
      </c>
      <c r="F44" s="15">
        <f>+[1]※データ成２０!E41</f>
        <v>0</v>
      </c>
      <c r="G44" s="19">
        <f>+[1]※データ成２０!M41</f>
        <v>0</v>
      </c>
      <c r="H44" s="15">
        <f>+[1]※データ成２０!W41</f>
        <v>0</v>
      </c>
      <c r="I44" s="19">
        <f>+[1]※データ成２０!P41</f>
        <v>0</v>
      </c>
      <c r="J44" s="20">
        <f>IF(T44=0,0,LOOKUP(T44,'[1]コード（登録区分）'!A:A,'[1]コード（登録区分）'!B:B))</f>
        <v>0</v>
      </c>
      <c r="K44" s="17">
        <f>+[1]※データ成２０!R41</f>
        <v>0</v>
      </c>
      <c r="L44" s="18">
        <f>+[1]※データ成２０!T41</f>
        <v>0</v>
      </c>
      <c r="M44" s="15">
        <f>+[1]※データ成２０!AB41</f>
        <v>0</v>
      </c>
      <c r="N44" s="15">
        <f>+[1]※データ成２０!AG41</f>
        <v>0</v>
      </c>
      <c r="O44" s="21">
        <f>IF([1]※データ成２０!AQ41&lt;&gt;"","◎",0)</f>
        <v>0</v>
      </c>
      <c r="P44" s="22"/>
      <c r="Q44" s="15" t="str">
        <f>+[1]※データ成２０!AT41&amp;" "&amp;[1]※データ成２０!AU41</f>
        <v xml:space="preserve"> </v>
      </c>
      <c r="S44" t="str">
        <f>IF([1]※データ成２０!K41=0,[1]※データ成２０!G41&amp;[1]※データ成２０!H41,[1]※データ成２０!J41)</f>
        <v/>
      </c>
      <c r="T44">
        <f>+[1]※データ成２０!Q41</f>
        <v>0</v>
      </c>
      <c r="U44" s="23">
        <f>+[1]※データ成２０!AS41</f>
        <v>0</v>
      </c>
      <c r="V44" t="str">
        <f t="shared" si="1"/>
        <v>0000000000</v>
      </c>
    </row>
    <row r="45" spans="1:22" ht="28" customHeight="1" x14ac:dyDescent="0.65">
      <c r="A45" s="15">
        <f>+[1]※データ成２０!B42</f>
        <v>0</v>
      </c>
      <c r="B45" s="15">
        <f>+[1]※データ成２０!F42</f>
        <v>0</v>
      </c>
      <c r="C45" s="16"/>
      <c r="D45" s="17">
        <f>IF([1]※データ成２０!K42=0,[1]※データ成２０!I42,+[1]※データ成２０!K42)</f>
        <v>0</v>
      </c>
      <c r="E45" s="18">
        <f>+[1]※データ成２０!L42</f>
        <v>0</v>
      </c>
      <c r="F45" s="15">
        <f>+[1]※データ成２０!E42</f>
        <v>0</v>
      </c>
      <c r="G45" s="19">
        <f>+[1]※データ成２０!M42</f>
        <v>0</v>
      </c>
      <c r="H45" s="15">
        <f>+[1]※データ成２０!W42</f>
        <v>0</v>
      </c>
      <c r="I45" s="19">
        <f>+[1]※データ成２０!P42</f>
        <v>0</v>
      </c>
      <c r="J45" s="20">
        <f>IF(T45=0,0,LOOKUP(T45,'[1]コード（登録区分）'!A:A,'[1]コード（登録区分）'!B:B))</f>
        <v>0</v>
      </c>
      <c r="K45" s="17">
        <f>+[1]※データ成２０!R42</f>
        <v>0</v>
      </c>
      <c r="L45" s="18">
        <f>+[1]※データ成２０!T42</f>
        <v>0</v>
      </c>
      <c r="M45" s="15">
        <f>+[1]※データ成２０!AB42</f>
        <v>0</v>
      </c>
      <c r="N45" s="15">
        <f>+[1]※データ成２０!AG42</f>
        <v>0</v>
      </c>
      <c r="O45" s="21">
        <f>IF([1]※データ成２０!AQ42&lt;&gt;"","◎",0)</f>
        <v>0</v>
      </c>
      <c r="P45" s="22"/>
      <c r="Q45" s="15" t="str">
        <f>+[1]※データ成２０!AT42&amp;" "&amp;[1]※データ成２０!AU42</f>
        <v xml:space="preserve"> </v>
      </c>
      <c r="S45" t="str">
        <f>IF([1]※データ成２０!K42=0,[1]※データ成２０!G42&amp;[1]※データ成２０!H42,[1]※データ成２０!J42)</f>
        <v/>
      </c>
      <c r="T45">
        <f>+[1]※データ成２０!Q42</f>
        <v>0</v>
      </c>
      <c r="U45" s="23">
        <f>+[1]※データ成２０!AS42</f>
        <v>0</v>
      </c>
      <c r="V45" t="str">
        <f t="shared" si="1"/>
        <v>0000000000</v>
      </c>
    </row>
    <row r="46" spans="1:22" ht="28" customHeight="1" x14ac:dyDescent="0.65">
      <c r="A46" s="15">
        <f>+[1]※データ成２０!B43</f>
        <v>0</v>
      </c>
      <c r="B46" s="15">
        <f>+[1]※データ成２０!F43</f>
        <v>0</v>
      </c>
      <c r="C46" s="16"/>
      <c r="D46" s="17">
        <f>IF([1]※データ成２０!K43=0,[1]※データ成２０!I43,+[1]※データ成２０!K43)</f>
        <v>0</v>
      </c>
      <c r="E46" s="18">
        <f>+[1]※データ成２０!L43</f>
        <v>0</v>
      </c>
      <c r="F46" s="15">
        <f>+[1]※データ成２０!E43</f>
        <v>0</v>
      </c>
      <c r="G46" s="19">
        <f>+[1]※データ成２０!M43</f>
        <v>0</v>
      </c>
      <c r="H46" s="15">
        <f>+[1]※データ成２０!W43</f>
        <v>0</v>
      </c>
      <c r="I46" s="19">
        <f>+[1]※データ成２０!P43</f>
        <v>0</v>
      </c>
      <c r="J46" s="20">
        <f>IF(T46=0,0,LOOKUP(T46,'[1]コード（登録区分）'!A:A,'[1]コード（登録区分）'!B:B))</f>
        <v>0</v>
      </c>
      <c r="K46" s="17">
        <f>+[1]※データ成２０!R43</f>
        <v>0</v>
      </c>
      <c r="L46" s="18">
        <f>+[1]※データ成２０!T43</f>
        <v>0</v>
      </c>
      <c r="M46" s="15">
        <f>+[1]※データ成２０!AB43</f>
        <v>0</v>
      </c>
      <c r="N46" s="15">
        <f>+[1]※データ成２０!AG43</f>
        <v>0</v>
      </c>
      <c r="O46" s="21">
        <f>IF([1]※データ成２０!AQ43&lt;&gt;"","◎",0)</f>
        <v>0</v>
      </c>
      <c r="P46" s="22"/>
      <c r="Q46" s="15" t="str">
        <f>+[1]※データ成２０!AT43&amp;" "&amp;[1]※データ成２０!AU43</f>
        <v xml:space="preserve"> </v>
      </c>
      <c r="S46" t="str">
        <f>IF([1]※データ成２０!K43=0,[1]※データ成２０!G43&amp;[1]※データ成２０!H43,[1]※データ成２０!J43)</f>
        <v/>
      </c>
      <c r="T46">
        <f>+[1]※データ成２０!Q43</f>
        <v>0</v>
      </c>
      <c r="U46" s="23">
        <f>+[1]※データ成２０!AS43</f>
        <v>0</v>
      </c>
      <c r="V46" t="str">
        <f t="shared" si="1"/>
        <v>0000000000</v>
      </c>
    </row>
    <row r="47" spans="1:22" ht="30" customHeight="1" x14ac:dyDescent="0.65">
      <c r="A47" s="15">
        <f>+[1]※データ成２０!B44</f>
        <v>0</v>
      </c>
      <c r="B47" s="15">
        <f>+[1]※データ成２０!F44</f>
        <v>0</v>
      </c>
      <c r="C47" s="16"/>
      <c r="D47" s="17">
        <f>IF([1]※データ成２０!K44=0,[1]※データ成２０!I44,+[1]※データ成２０!K44)</f>
        <v>0</v>
      </c>
      <c r="E47" s="18">
        <f>+[1]※データ成２０!L44</f>
        <v>0</v>
      </c>
      <c r="F47" s="15">
        <f>+[1]※データ成２０!E44</f>
        <v>0</v>
      </c>
      <c r="G47" s="19">
        <f>+[1]※データ成２０!M44</f>
        <v>0</v>
      </c>
      <c r="H47" s="15">
        <f>+[1]※データ成２０!W44</f>
        <v>0</v>
      </c>
      <c r="I47" s="19">
        <f>+[1]※データ成２０!P44</f>
        <v>0</v>
      </c>
      <c r="J47" s="20">
        <f>IF(T47=0,0,LOOKUP(T47,'[1]コード（登録区分）'!A:A,'[1]コード（登録区分）'!B:B))</f>
        <v>0</v>
      </c>
      <c r="K47" s="17">
        <f>+[1]※データ成２０!R44</f>
        <v>0</v>
      </c>
      <c r="L47" s="18">
        <f>+[1]※データ成２０!T44</f>
        <v>0</v>
      </c>
      <c r="M47" s="15">
        <f>+[1]※データ成２０!AB44</f>
        <v>0</v>
      </c>
      <c r="N47" s="15">
        <f>+[1]※データ成２０!AG44</f>
        <v>0</v>
      </c>
      <c r="O47" s="21">
        <f>IF([1]※データ成２０!AQ44&lt;&gt;"","◎",0)</f>
        <v>0</v>
      </c>
      <c r="P47" s="22"/>
      <c r="Q47" s="15" t="str">
        <f>+[1]※データ成２０!AT44&amp;" "&amp;[1]※データ成２０!AU44</f>
        <v xml:space="preserve"> </v>
      </c>
      <c r="S47" t="str">
        <f>IF([1]※データ成２０!K44=0,[1]※データ成２０!G44&amp;[1]※データ成２０!H44,[1]※データ成２０!J44)</f>
        <v/>
      </c>
      <c r="T47">
        <f>+[1]※データ成２０!Q44</f>
        <v>0</v>
      </c>
      <c r="U47" s="23">
        <f>+[1]※データ成２０!AS44</f>
        <v>0</v>
      </c>
      <c r="V47" t="str">
        <f t="shared" si="1"/>
        <v>0000000000</v>
      </c>
    </row>
    <row r="48" spans="1:22" ht="30" customHeight="1" x14ac:dyDescent="0.65">
      <c r="A48" s="15">
        <f>+[1]※データ成２０!B45</f>
        <v>0</v>
      </c>
      <c r="B48" s="15">
        <f>+[1]※データ成２０!F45</f>
        <v>0</v>
      </c>
      <c r="C48" s="16"/>
      <c r="D48" s="17">
        <f>IF([1]※データ成２０!K45=0,[1]※データ成２０!I45,+[1]※データ成２０!K45)</f>
        <v>0</v>
      </c>
      <c r="E48" s="18">
        <f>+[1]※データ成２０!L45</f>
        <v>0</v>
      </c>
      <c r="F48" s="15">
        <f>+[1]※データ成２０!E45</f>
        <v>0</v>
      </c>
      <c r="G48" s="19">
        <f>+[1]※データ成２０!M45</f>
        <v>0</v>
      </c>
      <c r="H48" s="15">
        <f>+[1]※データ成２０!W45</f>
        <v>0</v>
      </c>
      <c r="I48" s="19">
        <f>+[1]※データ成２０!P45</f>
        <v>0</v>
      </c>
      <c r="J48" s="20">
        <f>IF(T48=0,0,LOOKUP(T48,'[1]コード（登録区分）'!A:A,'[1]コード（登録区分）'!B:B))</f>
        <v>0</v>
      </c>
      <c r="K48" s="17">
        <f>+[1]※データ成２０!R45</f>
        <v>0</v>
      </c>
      <c r="L48" s="18">
        <f>+[1]※データ成２０!T45</f>
        <v>0</v>
      </c>
      <c r="M48" s="15">
        <f>+[1]※データ成２０!AB45</f>
        <v>0</v>
      </c>
      <c r="N48" s="15">
        <f>+[1]※データ成２０!AG45</f>
        <v>0</v>
      </c>
      <c r="O48" s="21">
        <f>IF([1]※データ成２０!AQ45&lt;&gt;"","◎",0)</f>
        <v>0</v>
      </c>
      <c r="P48" s="22"/>
      <c r="Q48" s="15" t="str">
        <f>+[1]※データ成２０!AT45&amp;" "&amp;[1]※データ成２０!AU45</f>
        <v xml:space="preserve"> </v>
      </c>
      <c r="S48" t="str">
        <f>IF([1]※データ成２０!K45=0,[1]※データ成２０!G45&amp;[1]※データ成２０!H45,[1]※データ成２０!J45)</f>
        <v/>
      </c>
      <c r="T48">
        <f>+[1]※データ成２０!Q45</f>
        <v>0</v>
      </c>
      <c r="U48" s="23">
        <f>+[1]※データ成２０!AS45</f>
        <v>0</v>
      </c>
      <c r="V48" t="str">
        <f t="shared" si="1"/>
        <v>0000000000</v>
      </c>
    </row>
    <row r="49" spans="1:22" ht="30" customHeight="1" x14ac:dyDescent="0.65">
      <c r="A49" s="15">
        <f>+[1]※データ成２０!B46</f>
        <v>0</v>
      </c>
      <c r="B49" s="15">
        <f>+[1]※データ成２０!F46</f>
        <v>0</v>
      </c>
      <c r="C49" s="16"/>
      <c r="D49" s="17">
        <f>IF([1]※データ成２０!K46=0,[1]※データ成２０!I46,+[1]※データ成２０!K46)</f>
        <v>0</v>
      </c>
      <c r="E49" s="18">
        <f>+[1]※データ成２０!L46</f>
        <v>0</v>
      </c>
      <c r="F49" s="15">
        <f>+[1]※データ成２０!E46</f>
        <v>0</v>
      </c>
      <c r="G49" s="19">
        <f>+[1]※データ成２０!M46</f>
        <v>0</v>
      </c>
      <c r="H49" s="15">
        <f>+[1]※データ成２０!W46</f>
        <v>0</v>
      </c>
      <c r="I49" s="19">
        <f>+[1]※データ成２０!P46</f>
        <v>0</v>
      </c>
      <c r="J49" s="20">
        <f>IF(T49=0,0,LOOKUP(T49,'[1]コード（登録区分）'!A:A,'[1]コード（登録区分）'!B:B))</f>
        <v>0</v>
      </c>
      <c r="K49" s="17">
        <f>+[1]※データ成２０!R46</f>
        <v>0</v>
      </c>
      <c r="L49" s="18">
        <f>+[1]※データ成２０!T46</f>
        <v>0</v>
      </c>
      <c r="M49" s="15">
        <f>+[1]※データ成２０!AB46</f>
        <v>0</v>
      </c>
      <c r="N49" s="15">
        <f>+[1]※データ成２０!AG46</f>
        <v>0</v>
      </c>
      <c r="O49" s="21">
        <f>IF([1]※データ成２０!AQ46&lt;&gt;"","◎",0)</f>
        <v>0</v>
      </c>
      <c r="P49" s="22"/>
      <c r="Q49" s="15" t="str">
        <f>+[1]※データ成２０!AT46&amp;" "&amp;[1]※データ成２０!AU46</f>
        <v xml:space="preserve"> </v>
      </c>
      <c r="S49" t="str">
        <f>IF([1]※データ成２０!K46=0,[1]※データ成２０!G46&amp;[1]※データ成２０!H46,[1]※データ成２０!J46)</f>
        <v/>
      </c>
      <c r="T49">
        <f>+[1]※データ成２０!Q46</f>
        <v>0</v>
      </c>
      <c r="U49" s="23">
        <f>+[1]※データ成２０!AS46</f>
        <v>0</v>
      </c>
      <c r="V49" t="str">
        <f t="shared" si="1"/>
        <v>0000000000</v>
      </c>
    </row>
    <row r="50" spans="1:22" ht="30" customHeight="1" x14ac:dyDescent="0.65">
      <c r="A50" s="15">
        <f>+[1]※データ成２０!B47</f>
        <v>0</v>
      </c>
      <c r="B50" s="15">
        <f>+[1]※データ成２０!F47</f>
        <v>0</v>
      </c>
      <c r="C50" s="16"/>
      <c r="D50" s="17">
        <f>IF([1]※データ成２０!K47=0,[1]※データ成２０!I47,+[1]※データ成２０!K47)</f>
        <v>0</v>
      </c>
      <c r="E50" s="18">
        <f>+[1]※データ成２０!L47</f>
        <v>0</v>
      </c>
      <c r="F50" s="15">
        <f>+[1]※データ成２０!E47</f>
        <v>0</v>
      </c>
      <c r="G50" s="19">
        <f>+[1]※データ成２０!M47</f>
        <v>0</v>
      </c>
      <c r="H50" s="15">
        <f>+[1]※データ成２０!W47</f>
        <v>0</v>
      </c>
      <c r="I50" s="19">
        <f>+[1]※データ成２０!P47</f>
        <v>0</v>
      </c>
      <c r="J50" s="20">
        <f>IF(T50=0,0,LOOKUP(T50,'[1]コード（登録区分）'!A:A,'[1]コード（登録区分）'!B:B))</f>
        <v>0</v>
      </c>
      <c r="K50" s="17">
        <f>+[1]※データ成２０!R47</f>
        <v>0</v>
      </c>
      <c r="L50" s="18">
        <f>+[1]※データ成２０!T47</f>
        <v>0</v>
      </c>
      <c r="M50" s="15">
        <f>+[1]※データ成２０!AB47</f>
        <v>0</v>
      </c>
      <c r="N50" s="15">
        <f>+[1]※データ成２０!AG47</f>
        <v>0</v>
      </c>
      <c r="O50" s="21">
        <f>IF([1]※データ成２０!AQ47&lt;&gt;"","◎",0)</f>
        <v>0</v>
      </c>
      <c r="P50" s="22"/>
      <c r="Q50" s="15" t="str">
        <f>+[1]※データ成２０!AT47&amp;" "&amp;[1]※データ成２０!AU47</f>
        <v xml:space="preserve"> </v>
      </c>
      <c r="S50" t="str">
        <f>IF([1]※データ成２０!K47=0,[1]※データ成２０!G47&amp;[1]※データ成２０!H47,[1]※データ成２０!J47)</f>
        <v/>
      </c>
      <c r="T50">
        <f>+[1]※データ成２０!Q47</f>
        <v>0</v>
      </c>
      <c r="U50" s="23">
        <f>+[1]※データ成２０!AS47</f>
        <v>0</v>
      </c>
      <c r="V50" t="str">
        <f t="shared" si="1"/>
        <v>0000000000</v>
      </c>
    </row>
    <row r="51" spans="1:22" ht="30" customHeight="1" x14ac:dyDescent="0.65">
      <c r="A51" s="15">
        <f>+[1]※データ成２０!B48</f>
        <v>0</v>
      </c>
      <c r="B51" s="15">
        <f>+[1]※データ成２０!F48</f>
        <v>0</v>
      </c>
      <c r="C51" s="16"/>
      <c r="D51" s="17">
        <f>IF([1]※データ成２０!K48=0,[1]※データ成２０!I48,+[1]※データ成２０!K48)</f>
        <v>0</v>
      </c>
      <c r="E51" s="18">
        <f>+[1]※データ成２０!L48</f>
        <v>0</v>
      </c>
      <c r="F51" s="15">
        <f>+[1]※データ成２０!E48</f>
        <v>0</v>
      </c>
      <c r="G51" s="19">
        <f>+[1]※データ成２０!M48</f>
        <v>0</v>
      </c>
      <c r="H51" s="15">
        <f>+[1]※データ成２０!W48</f>
        <v>0</v>
      </c>
      <c r="I51" s="19">
        <f>+[1]※データ成２０!P48</f>
        <v>0</v>
      </c>
      <c r="J51" s="20">
        <f>IF(T51=0,0,LOOKUP(T51,'[1]コード（登録区分）'!A:A,'[1]コード（登録区分）'!B:B))</f>
        <v>0</v>
      </c>
      <c r="K51" s="17">
        <f>+[1]※データ成２０!R48</f>
        <v>0</v>
      </c>
      <c r="L51" s="18">
        <f>+[1]※データ成２０!T48</f>
        <v>0</v>
      </c>
      <c r="M51" s="15">
        <f>+[1]※データ成２０!AB48</f>
        <v>0</v>
      </c>
      <c r="N51" s="15">
        <f>+[1]※データ成２０!AG48</f>
        <v>0</v>
      </c>
      <c r="O51" s="21">
        <f>IF([1]※データ成２０!AQ48&lt;&gt;"","◎",0)</f>
        <v>0</v>
      </c>
      <c r="P51" s="22"/>
      <c r="Q51" s="15" t="str">
        <f>+[1]※データ成２０!AT48&amp;" "&amp;[1]※データ成２０!AU48</f>
        <v xml:space="preserve"> </v>
      </c>
      <c r="S51" t="str">
        <f>IF([1]※データ成２０!K48=0,[1]※データ成２０!G48&amp;[1]※データ成２０!H48,[1]※データ成２０!J48)</f>
        <v/>
      </c>
      <c r="T51">
        <f>+[1]※データ成２０!Q48</f>
        <v>0</v>
      </c>
      <c r="U51" s="23">
        <f>+[1]※データ成２０!AS48</f>
        <v>0</v>
      </c>
      <c r="V51" t="str">
        <f t="shared" si="1"/>
        <v>0000000000</v>
      </c>
    </row>
    <row r="52" spans="1:22" ht="30" customHeight="1" x14ac:dyDescent="0.65">
      <c r="A52" s="15">
        <f>+[1]※データ成２０!B49</f>
        <v>0</v>
      </c>
      <c r="B52" s="15">
        <f>+[1]※データ成２０!F49</f>
        <v>0</v>
      </c>
      <c r="C52" s="16"/>
      <c r="D52" s="17">
        <f>IF([1]※データ成２０!K49=0,[1]※データ成２０!I49,+[1]※データ成２０!K49)</f>
        <v>0</v>
      </c>
      <c r="E52" s="18">
        <f>+[1]※データ成２０!L49</f>
        <v>0</v>
      </c>
      <c r="F52" s="15">
        <f>+[1]※データ成２０!E49</f>
        <v>0</v>
      </c>
      <c r="G52" s="19">
        <f>+[1]※データ成２０!M49</f>
        <v>0</v>
      </c>
      <c r="H52" s="15">
        <f>+[1]※データ成２０!W49</f>
        <v>0</v>
      </c>
      <c r="I52" s="19">
        <f>+[1]※データ成２０!P49</f>
        <v>0</v>
      </c>
      <c r="J52" s="20">
        <f>IF(T52=0,0,LOOKUP(T52,'[1]コード（登録区分）'!A:A,'[1]コード（登録区分）'!B:B))</f>
        <v>0</v>
      </c>
      <c r="K52" s="17">
        <f>+[1]※データ成２０!R49</f>
        <v>0</v>
      </c>
      <c r="L52" s="18">
        <f>+[1]※データ成２０!T49</f>
        <v>0</v>
      </c>
      <c r="M52" s="15">
        <f>+[1]※データ成２０!AB49</f>
        <v>0</v>
      </c>
      <c r="N52" s="15">
        <f>+[1]※データ成２０!AG49</f>
        <v>0</v>
      </c>
      <c r="O52" s="21">
        <f>IF([1]※データ成２０!AQ49&lt;&gt;"","◎",0)</f>
        <v>0</v>
      </c>
      <c r="P52" s="22"/>
      <c r="Q52" s="15" t="str">
        <f>+[1]※データ成２０!AT49&amp;" "&amp;[1]※データ成２０!AU49</f>
        <v xml:space="preserve"> </v>
      </c>
      <c r="S52" t="str">
        <f>IF([1]※データ成２０!K49=0,[1]※データ成２０!G49&amp;[1]※データ成２０!H49,[1]※データ成２０!J49)</f>
        <v/>
      </c>
      <c r="T52">
        <f>+[1]※データ成２０!Q49</f>
        <v>0</v>
      </c>
      <c r="U52" s="23">
        <f>+[1]※データ成２０!AS49</f>
        <v>0</v>
      </c>
      <c r="V52" t="str">
        <f t="shared" si="1"/>
        <v>0000000000</v>
      </c>
    </row>
    <row r="53" spans="1:22" ht="30" customHeight="1" x14ac:dyDescent="0.65">
      <c r="A53" s="15">
        <f>+[1]※データ成２０!B50</f>
        <v>0</v>
      </c>
      <c r="B53" s="15">
        <f>+[1]※データ成２０!F50</f>
        <v>0</v>
      </c>
      <c r="C53" s="16"/>
      <c r="D53" s="17">
        <f>IF([1]※データ成２０!K50=0,[1]※データ成２０!I50,+[1]※データ成２０!K50)</f>
        <v>0</v>
      </c>
      <c r="E53" s="18">
        <f>+[1]※データ成２０!L50</f>
        <v>0</v>
      </c>
      <c r="F53" s="15">
        <f>+[1]※データ成２０!E50</f>
        <v>0</v>
      </c>
      <c r="G53" s="19">
        <f>+[1]※データ成２０!M50</f>
        <v>0</v>
      </c>
      <c r="H53" s="15">
        <f>+[1]※データ成２０!W50</f>
        <v>0</v>
      </c>
      <c r="I53" s="19">
        <f>+[1]※データ成２０!P50</f>
        <v>0</v>
      </c>
      <c r="J53" s="20">
        <f>IF(T53=0,0,LOOKUP(T53,'[1]コード（登録区分）'!A:A,'[1]コード（登録区分）'!B:B))</f>
        <v>0</v>
      </c>
      <c r="K53" s="17">
        <f>+[1]※データ成２０!R50</f>
        <v>0</v>
      </c>
      <c r="L53" s="18">
        <f>+[1]※データ成２０!T50</f>
        <v>0</v>
      </c>
      <c r="M53" s="15">
        <f>+[1]※データ成２０!AB50</f>
        <v>0</v>
      </c>
      <c r="N53" s="15">
        <f>+[1]※データ成２０!AG50</f>
        <v>0</v>
      </c>
      <c r="O53" s="21">
        <f>IF([1]※データ成２０!AQ50&lt;&gt;"","◎",0)</f>
        <v>0</v>
      </c>
      <c r="P53" s="22"/>
      <c r="Q53" s="15" t="str">
        <f>+[1]※データ成２０!AT50&amp;" "&amp;[1]※データ成２０!AU50</f>
        <v xml:space="preserve"> </v>
      </c>
      <c r="S53" t="str">
        <f>IF([1]※データ成２０!K50=0,[1]※データ成２０!G50&amp;[1]※データ成２０!H50,[1]※データ成２０!J50)</f>
        <v/>
      </c>
      <c r="T53">
        <f>+[1]※データ成２０!Q50</f>
        <v>0</v>
      </c>
      <c r="U53" s="23">
        <f>+[1]※データ成２０!AS50</f>
        <v>0</v>
      </c>
      <c r="V53" t="str">
        <f t="shared" si="1"/>
        <v>0000000000</v>
      </c>
    </row>
    <row r="54" spans="1:22" ht="30" customHeight="1" x14ac:dyDescent="0.65">
      <c r="A54" s="15">
        <f>+[1]※データ成２０!B51</f>
        <v>0</v>
      </c>
      <c r="B54" s="15">
        <f>+[1]※データ成２０!F51</f>
        <v>0</v>
      </c>
      <c r="C54" s="16" t="e">
        <f>IF(S54=0,0,LOOKUP(S54,'[1]コード（登録区分）'!A:A,'[1]コード（登録区分）'!B:B))</f>
        <v>#N/A</v>
      </c>
      <c r="D54" s="17">
        <f>IF([1]※データ成２０!K51=0,[1]※データ成２０!I51,+[1]※データ成２０!K51)</f>
        <v>0</v>
      </c>
      <c r="E54" s="18">
        <f>+[1]※データ成２０!L51</f>
        <v>0</v>
      </c>
      <c r="F54" s="15">
        <f>+[1]※データ成２０!E51</f>
        <v>0</v>
      </c>
      <c r="G54" s="19">
        <f>+[1]※データ成２０!M51</f>
        <v>0</v>
      </c>
      <c r="H54" s="15">
        <f>+[1]※データ成２０!W51</f>
        <v>0</v>
      </c>
      <c r="I54" s="19">
        <f>+[1]※データ成２０!P51</f>
        <v>0</v>
      </c>
      <c r="J54" s="20">
        <f>IF(T54=0,0,LOOKUP(T54,'[1]コード（登録区分）'!A:A,'[1]コード（登録区分）'!B:B))</f>
        <v>0</v>
      </c>
      <c r="K54" s="17">
        <f>+[1]※データ成２０!R51</f>
        <v>0</v>
      </c>
      <c r="L54" s="18">
        <f>+[1]※データ成２０!T51</f>
        <v>0</v>
      </c>
      <c r="M54" s="15">
        <f>+[1]※データ成２０!AB51</f>
        <v>0</v>
      </c>
      <c r="N54" s="15">
        <f>+[1]※データ成２０!AG51</f>
        <v>0</v>
      </c>
      <c r="O54" s="21">
        <f>IF([1]※データ成２０!AQ51&lt;&gt;"","◎",0)</f>
        <v>0</v>
      </c>
      <c r="P54" s="22" t="str">
        <f t="shared" si="0"/>
        <v>0000000000</v>
      </c>
      <c r="Q54" s="15" t="str">
        <f>+[1]※データ成２０!AT51&amp;" "&amp;[1]※データ成２０!AU51</f>
        <v xml:space="preserve"> </v>
      </c>
      <c r="S54" t="str">
        <f>IF([1]※データ成２０!K51=0,[1]※データ成２０!G51&amp;[1]※データ成２０!H51,[1]※データ成２０!J51)</f>
        <v/>
      </c>
      <c r="T54">
        <f>+[1]※データ成２０!Q51</f>
        <v>0</v>
      </c>
      <c r="U54" s="23">
        <f>+[1]※データ成２０!AS51</f>
        <v>0</v>
      </c>
      <c r="V54" t="str">
        <f t="shared" si="1"/>
        <v>0000000000</v>
      </c>
    </row>
    <row r="55" spans="1:22" ht="30" customHeight="1" x14ac:dyDescent="0.65">
      <c r="A55" s="15">
        <f>+[1]※データ成２０!B52</f>
        <v>0</v>
      </c>
      <c r="B55" s="15">
        <f>+[1]※データ成２０!F52</f>
        <v>0</v>
      </c>
      <c r="C55" s="16" t="e">
        <f>IF(S55=0,0,LOOKUP(S55,'[1]コード（登録区分）'!A:A,'[1]コード（登録区分）'!B:B))</f>
        <v>#N/A</v>
      </c>
      <c r="D55" s="17">
        <f>IF([1]※データ成２０!K52=0,[1]※データ成２０!I52,+[1]※データ成２０!K52)</f>
        <v>0</v>
      </c>
      <c r="E55" s="18">
        <f>+[1]※データ成２０!L52</f>
        <v>0</v>
      </c>
      <c r="F55" s="15">
        <f>+[1]※データ成２０!E52</f>
        <v>0</v>
      </c>
      <c r="G55" s="19">
        <f>+[1]※データ成２０!M52</f>
        <v>0</v>
      </c>
      <c r="H55" s="15">
        <f>+[1]※データ成２０!W52</f>
        <v>0</v>
      </c>
      <c r="I55" s="19">
        <f>+[1]※データ成２０!P52</f>
        <v>0</v>
      </c>
      <c r="J55" s="20">
        <f>IF(T55=0,0,LOOKUP(T55,'[1]コード（登録区分）'!A:A,'[1]コード（登録区分）'!B:B))</f>
        <v>0</v>
      </c>
      <c r="K55" s="17">
        <f>+[1]※データ成２０!R52</f>
        <v>0</v>
      </c>
      <c r="L55" s="18">
        <f>+[1]※データ成２０!T52</f>
        <v>0</v>
      </c>
      <c r="M55" s="15">
        <f>+[1]※データ成２０!AB52</f>
        <v>0</v>
      </c>
      <c r="N55" s="15">
        <f>+[1]※データ成２０!AG52</f>
        <v>0</v>
      </c>
      <c r="O55" s="21">
        <f>IF([1]※データ成２０!AQ52&lt;&gt;"","◎",0)</f>
        <v>0</v>
      </c>
      <c r="P55" s="22" t="str">
        <f t="shared" si="0"/>
        <v>0000000000</v>
      </c>
      <c r="Q55" s="15" t="str">
        <f>+[1]※データ成２０!AT52&amp;" "&amp;[1]※データ成２０!AU52</f>
        <v xml:space="preserve"> </v>
      </c>
      <c r="S55" t="str">
        <f>IF([1]※データ成２０!K52=0,[1]※データ成２０!G52&amp;[1]※データ成２０!H52,[1]※データ成２０!J52)</f>
        <v/>
      </c>
      <c r="T55">
        <f>+[1]※データ成２０!Q52</f>
        <v>0</v>
      </c>
      <c r="U55" s="23">
        <f>+[1]※データ成２０!AS52</f>
        <v>0</v>
      </c>
      <c r="V55" t="str">
        <f t="shared" si="1"/>
        <v>0000000000</v>
      </c>
    </row>
    <row r="56" spans="1:22" ht="30" customHeight="1" x14ac:dyDescent="0.65">
      <c r="A56" s="15">
        <f>+[1]※データ成２０!B53</f>
        <v>0</v>
      </c>
      <c r="B56" s="15">
        <f>+[1]※データ成２０!F53</f>
        <v>0</v>
      </c>
      <c r="C56" s="16" t="e">
        <f>IF(S56=0,0,LOOKUP(S56,'[1]コード（登録区分）'!A:A,'[1]コード（登録区分）'!B:B))</f>
        <v>#N/A</v>
      </c>
      <c r="D56" s="17">
        <f>IF([1]※データ成２０!K53=0,[1]※データ成２０!I53,+[1]※データ成２０!K53)</f>
        <v>0</v>
      </c>
      <c r="E56" s="18">
        <f>+[1]※データ成２０!L53</f>
        <v>0</v>
      </c>
      <c r="F56" s="15">
        <f>+[1]※データ成２０!E53</f>
        <v>0</v>
      </c>
      <c r="G56" s="19">
        <f>+[1]※データ成２０!M53</f>
        <v>0</v>
      </c>
      <c r="H56" s="15">
        <f>+[1]※データ成２０!W53</f>
        <v>0</v>
      </c>
      <c r="I56" s="19">
        <f>+[1]※データ成２０!P53</f>
        <v>0</v>
      </c>
      <c r="J56" s="20">
        <f>IF(T56=0,0,LOOKUP(T56,'[1]コード（登録区分）'!A:A,'[1]コード（登録区分）'!B:B))</f>
        <v>0</v>
      </c>
      <c r="K56" s="17">
        <f>+[1]※データ成２０!R53</f>
        <v>0</v>
      </c>
      <c r="L56" s="18">
        <f>+[1]※データ成２０!T53</f>
        <v>0</v>
      </c>
      <c r="M56" s="15">
        <f>+[1]※データ成２０!AB53</f>
        <v>0</v>
      </c>
      <c r="N56" s="15">
        <f>+[1]※データ成２０!AG53</f>
        <v>0</v>
      </c>
      <c r="O56" s="21">
        <f>IF([1]※データ成２０!AQ53&lt;&gt;"","◎",0)</f>
        <v>0</v>
      </c>
      <c r="P56" s="22" t="str">
        <f t="shared" si="0"/>
        <v>0000000000</v>
      </c>
      <c r="Q56" s="15" t="str">
        <f>+[1]※データ成２０!AT53&amp;" "&amp;[1]※データ成２０!AU53</f>
        <v xml:space="preserve"> </v>
      </c>
      <c r="S56" t="str">
        <f>IF([1]※データ成２０!K53=0,[1]※データ成２０!G53&amp;[1]※データ成２０!H53,[1]※データ成２０!J53)</f>
        <v/>
      </c>
      <c r="T56">
        <f>+[1]※データ成２０!Q53</f>
        <v>0</v>
      </c>
      <c r="U56" s="23">
        <f>+[1]※データ成２０!AS53</f>
        <v>0</v>
      </c>
      <c r="V56" t="str">
        <f t="shared" si="1"/>
        <v>0000000000</v>
      </c>
    </row>
    <row r="57" spans="1:22" ht="30" customHeight="1" x14ac:dyDescent="0.65">
      <c r="A57" s="15">
        <f>+[1]※データ成２０!B54</f>
        <v>0</v>
      </c>
      <c r="B57" s="15">
        <f>+[1]※データ成２０!F54</f>
        <v>0</v>
      </c>
      <c r="C57" s="16" t="e">
        <f>IF(S57=0,0,LOOKUP(S57,'[1]コード（登録区分）'!A:A,'[1]コード（登録区分）'!B:B))</f>
        <v>#N/A</v>
      </c>
      <c r="D57" s="17">
        <f>IF([1]※データ成２０!K54=0,[1]※データ成２０!I54,+[1]※データ成２０!K54)</f>
        <v>0</v>
      </c>
      <c r="E57" s="18">
        <f>+[1]※データ成２０!L54</f>
        <v>0</v>
      </c>
      <c r="F57" s="15">
        <f>+[1]※データ成２０!E54</f>
        <v>0</v>
      </c>
      <c r="G57" s="19">
        <f>+[1]※データ成２０!M54</f>
        <v>0</v>
      </c>
      <c r="H57" s="15">
        <f>+[1]※データ成２０!W54</f>
        <v>0</v>
      </c>
      <c r="I57" s="19">
        <f>+[1]※データ成２０!P54</f>
        <v>0</v>
      </c>
      <c r="J57" s="20">
        <f>IF(T57=0,0,LOOKUP(T57,'[1]コード（登録区分）'!A:A,'[1]コード（登録区分）'!B:B))</f>
        <v>0</v>
      </c>
      <c r="K57" s="17">
        <f>+[1]※データ成２０!R54</f>
        <v>0</v>
      </c>
      <c r="L57" s="18">
        <f>+[1]※データ成２０!T54</f>
        <v>0</v>
      </c>
      <c r="M57" s="15">
        <f>+[1]※データ成２０!AB54</f>
        <v>0</v>
      </c>
      <c r="N57" s="15">
        <f>+[1]※データ成２０!AG54</f>
        <v>0</v>
      </c>
      <c r="O57" s="21">
        <f>IF([1]※データ成２０!AQ54&lt;&gt;"","◎",0)</f>
        <v>0</v>
      </c>
      <c r="P57" s="22" t="str">
        <f t="shared" si="0"/>
        <v>0000000000</v>
      </c>
      <c r="Q57" s="15" t="str">
        <f>+[1]※データ成２０!AT54&amp;" "&amp;[1]※データ成２０!AU54</f>
        <v xml:space="preserve"> </v>
      </c>
      <c r="S57" t="str">
        <f>IF([1]※データ成２０!K54=0,[1]※データ成２０!G54&amp;[1]※データ成２０!H54,[1]※データ成２０!J54)</f>
        <v/>
      </c>
      <c r="T57">
        <f>+[1]※データ成２０!Q54</f>
        <v>0</v>
      </c>
      <c r="U57" s="23">
        <f>+[1]※データ成２０!AS54</f>
        <v>0</v>
      </c>
      <c r="V57" t="str">
        <f t="shared" si="1"/>
        <v>0000000000</v>
      </c>
    </row>
    <row r="58" spans="1:22" ht="30" customHeight="1" x14ac:dyDescent="0.65">
      <c r="A58" s="15">
        <f>+[1]※データ成２０!B55</f>
        <v>0</v>
      </c>
      <c r="B58" s="15">
        <f>+[1]※データ成２０!F55</f>
        <v>0</v>
      </c>
      <c r="C58" s="16" t="e">
        <f>IF(S58=0,0,LOOKUP(S58,'[1]コード（登録区分）'!A:A,'[1]コード（登録区分）'!B:B))</f>
        <v>#N/A</v>
      </c>
      <c r="D58" s="17">
        <f>IF([1]※データ成２０!K55=0,[1]※データ成２０!I55,+[1]※データ成２０!K55)</f>
        <v>0</v>
      </c>
      <c r="E58" s="18">
        <f>+[1]※データ成２０!L55</f>
        <v>0</v>
      </c>
      <c r="F58" s="15">
        <f>+[1]※データ成２０!E55</f>
        <v>0</v>
      </c>
      <c r="G58" s="19">
        <f>+[1]※データ成２０!M55</f>
        <v>0</v>
      </c>
      <c r="H58" s="15">
        <f>+[1]※データ成２０!W55</f>
        <v>0</v>
      </c>
      <c r="I58" s="19">
        <f>+[1]※データ成２０!P55</f>
        <v>0</v>
      </c>
      <c r="J58" s="20">
        <f>IF(T58=0,0,LOOKUP(T58,'[1]コード（登録区分）'!A:A,'[1]コード（登録区分）'!B:B))</f>
        <v>0</v>
      </c>
      <c r="K58" s="17">
        <f>+[1]※データ成２０!R55</f>
        <v>0</v>
      </c>
      <c r="L58" s="18">
        <f>+[1]※データ成２０!T55</f>
        <v>0</v>
      </c>
      <c r="M58" s="15">
        <f>+[1]※データ成２０!AB55</f>
        <v>0</v>
      </c>
      <c r="N58" s="15">
        <f>+[1]※データ成２０!AG55</f>
        <v>0</v>
      </c>
      <c r="O58" s="21">
        <f>IF([1]※データ成２０!AQ55&lt;&gt;"","◎",0)</f>
        <v>0</v>
      </c>
      <c r="P58" s="22" t="str">
        <f t="shared" si="0"/>
        <v>0000000000</v>
      </c>
      <c r="Q58" s="15" t="str">
        <f>+[1]※データ成２０!AT55&amp;" "&amp;[1]※データ成２０!AU55</f>
        <v xml:space="preserve"> </v>
      </c>
      <c r="S58" t="str">
        <f>IF([1]※データ成２０!K55=0,[1]※データ成２０!G55&amp;[1]※データ成２０!H55,[1]※データ成２０!J55)</f>
        <v/>
      </c>
      <c r="T58">
        <f>+[1]※データ成２０!Q55</f>
        <v>0</v>
      </c>
      <c r="U58" s="23">
        <f>+[1]※データ成２０!AS55</f>
        <v>0</v>
      </c>
      <c r="V58" t="str">
        <f t="shared" si="1"/>
        <v>0000000000</v>
      </c>
    </row>
    <row r="59" spans="1:22" ht="30" customHeight="1" x14ac:dyDescent="0.65">
      <c r="A59" s="15">
        <f>+[1]※データ成２０!B56</f>
        <v>0</v>
      </c>
      <c r="B59" s="15">
        <f>+[1]※データ成２０!F56</f>
        <v>0</v>
      </c>
      <c r="C59" s="16" t="e">
        <f>IF(S59=0,0,LOOKUP(S59,'[1]コード（登録区分）'!A:A,'[1]コード（登録区分）'!B:B))</f>
        <v>#N/A</v>
      </c>
      <c r="D59" s="17">
        <f>IF([1]※データ成２０!K56=0,[1]※データ成２０!I56,+[1]※データ成２０!K56)</f>
        <v>0</v>
      </c>
      <c r="E59" s="18">
        <f>+[1]※データ成２０!L56</f>
        <v>0</v>
      </c>
      <c r="F59" s="15">
        <f>+[1]※データ成２０!E56</f>
        <v>0</v>
      </c>
      <c r="G59" s="19">
        <f>+[1]※データ成２０!M56</f>
        <v>0</v>
      </c>
      <c r="H59" s="15">
        <f>+[1]※データ成２０!W56</f>
        <v>0</v>
      </c>
      <c r="I59" s="19">
        <f>+[1]※データ成２０!P56</f>
        <v>0</v>
      </c>
      <c r="J59" s="20">
        <f>IF(T59=0,0,LOOKUP(T59,'[1]コード（登録区分）'!A:A,'[1]コード（登録区分）'!B:B))</f>
        <v>0</v>
      </c>
      <c r="K59" s="17">
        <f>+[1]※データ成２０!R56</f>
        <v>0</v>
      </c>
      <c r="L59" s="18">
        <f>+[1]※データ成２０!T56</f>
        <v>0</v>
      </c>
      <c r="M59" s="15">
        <f>+[1]※データ成２０!AB56</f>
        <v>0</v>
      </c>
      <c r="N59" s="15">
        <f>+[1]※データ成２０!AG56</f>
        <v>0</v>
      </c>
      <c r="O59" s="20"/>
      <c r="P59" s="22" t="str">
        <f t="shared" si="0"/>
        <v>0000000000</v>
      </c>
      <c r="Q59" s="15" t="str">
        <f>+[1]※データ成２０!AT56&amp;" "&amp;[1]※データ成２０!AU56</f>
        <v xml:space="preserve"> </v>
      </c>
      <c r="S59" t="str">
        <f>IF([1]※データ成２０!K56=0,[1]※データ成２０!G56&amp;[1]※データ成２０!H56,[1]※データ成２０!J56)</f>
        <v/>
      </c>
      <c r="T59">
        <f>+[1]※データ成２０!Q56</f>
        <v>0</v>
      </c>
      <c r="U59" s="23">
        <f>+[1]※データ成２０!AS56</f>
        <v>0</v>
      </c>
      <c r="V59" t="str">
        <f t="shared" si="1"/>
        <v>0000000000</v>
      </c>
    </row>
    <row r="60" spans="1:22" ht="30" customHeight="1" x14ac:dyDescent="0.65">
      <c r="A60" s="15">
        <f>+[1]※データ成２０!B57</f>
        <v>0</v>
      </c>
      <c r="B60" s="15">
        <f>+[1]※データ成２０!F57</f>
        <v>0</v>
      </c>
      <c r="C60" s="16" t="e">
        <f>IF(S60=0,0,LOOKUP(S60,'[1]コード（登録区分）'!A:A,'[1]コード（登録区分）'!B:B))</f>
        <v>#N/A</v>
      </c>
      <c r="D60" s="17">
        <f>IF([1]※データ成２０!K57=0,[1]※データ成２０!I57,+[1]※データ成２０!K57)</f>
        <v>0</v>
      </c>
      <c r="E60" s="18">
        <f>+[1]※データ成２０!L57</f>
        <v>0</v>
      </c>
      <c r="F60" s="15">
        <f>+[1]※データ成２０!E57</f>
        <v>0</v>
      </c>
      <c r="G60" s="19">
        <f>+[1]※データ成２０!M57</f>
        <v>0</v>
      </c>
      <c r="H60" s="15">
        <f>+[1]※データ成２０!W57</f>
        <v>0</v>
      </c>
      <c r="I60" s="19">
        <f>+[1]※データ成２０!P57</f>
        <v>0</v>
      </c>
      <c r="J60" s="20">
        <f>IF(T60=0,0,LOOKUP(T60,'[1]コード（登録区分）'!A:A,'[1]コード（登録区分）'!B:B))</f>
        <v>0</v>
      </c>
      <c r="K60" s="17">
        <f>+[1]※データ成２０!R57</f>
        <v>0</v>
      </c>
      <c r="L60" s="18">
        <f>+[1]※データ成２０!T57</f>
        <v>0</v>
      </c>
      <c r="M60" s="15">
        <f>+[1]※データ成２０!AB57</f>
        <v>0</v>
      </c>
      <c r="N60" s="15">
        <f>+[1]※データ成２０!AG57</f>
        <v>0</v>
      </c>
      <c r="O60" s="20"/>
      <c r="P60" s="22" t="str">
        <f t="shared" si="0"/>
        <v>0000000000</v>
      </c>
      <c r="Q60" s="15" t="str">
        <f>+[1]※データ成２０!AT57&amp;" "&amp;[1]※データ成２０!AU57</f>
        <v xml:space="preserve"> </v>
      </c>
      <c r="S60" t="str">
        <f>IF([1]※データ成２０!K57=0,[1]※データ成２０!G57&amp;[1]※データ成２０!H57,[1]※データ成２０!J57)</f>
        <v/>
      </c>
      <c r="T60">
        <f>+[1]※データ成２０!Q57</f>
        <v>0</v>
      </c>
      <c r="U60" s="23">
        <f>+[1]※データ成２０!AS57</f>
        <v>0</v>
      </c>
      <c r="V60" t="str">
        <f t="shared" si="1"/>
        <v>0000000000</v>
      </c>
    </row>
    <row r="61" spans="1:22" ht="30" customHeight="1" x14ac:dyDescent="0.65">
      <c r="A61" s="15">
        <f>+[1]※データ成２０!B58</f>
        <v>0</v>
      </c>
      <c r="B61" s="15">
        <f>+[1]※データ成２０!F58</f>
        <v>0</v>
      </c>
      <c r="C61" s="16" t="e">
        <f>IF(S61=0,0,LOOKUP(S61,'[1]コード（登録区分）'!A:A,'[1]コード（登録区分）'!B:B))</f>
        <v>#N/A</v>
      </c>
      <c r="D61" s="17">
        <f>IF([1]※データ成２０!K58=0,[1]※データ成２０!I58,+[1]※データ成２０!K58)</f>
        <v>0</v>
      </c>
      <c r="E61" s="18">
        <f>+[1]※データ成２０!L58</f>
        <v>0</v>
      </c>
      <c r="F61" s="15">
        <f>+[1]※データ成２０!E58</f>
        <v>0</v>
      </c>
      <c r="G61" s="19">
        <f>+[1]※データ成２０!M58</f>
        <v>0</v>
      </c>
      <c r="H61" s="15">
        <f>+[1]※データ成２０!W58</f>
        <v>0</v>
      </c>
      <c r="I61" s="19">
        <f>+[1]※データ成２０!P58</f>
        <v>0</v>
      </c>
      <c r="J61" s="20">
        <f>IF(T61=0,0,LOOKUP(T61,'[1]コード（登録区分）'!A:A,'[1]コード（登録区分）'!B:B))</f>
        <v>0</v>
      </c>
      <c r="K61" s="17">
        <f>+[1]※データ成２０!R58</f>
        <v>0</v>
      </c>
      <c r="L61" s="18">
        <f>+[1]※データ成２０!T58</f>
        <v>0</v>
      </c>
      <c r="M61" s="15">
        <f>+[1]※データ成２０!AB58</f>
        <v>0</v>
      </c>
      <c r="N61" s="15">
        <f>+[1]※データ成２０!AG58</f>
        <v>0</v>
      </c>
      <c r="O61" s="20"/>
      <c r="P61" s="22" t="str">
        <f t="shared" si="0"/>
        <v>0000000000</v>
      </c>
      <c r="Q61" s="15" t="str">
        <f>+[1]※データ成２０!AT58&amp;" "&amp;[1]※データ成２０!AU58</f>
        <v xml:space="preserve"> </v>
      </c>
      <c r="S61" t="str">
        <f>IF([1]※データ成２０!K58=0,[1]※データ成２０!G58&amp;[1]※データ成２０!H58,[1]※データ成２０!J58)</f>
        <v/>
      </c>
      <c r="T61">
        <f>+[1]※データ成２０!Q58</f>
        <v>0</v>
      </c>
      <c r="U61" s="23">
        <f>+[1]※データ成２０!AS58</f>
        <v>0</v>
      </c>
      <c r="V61" t="str">
        <f t="shared" si="1"/>
        <v>0000000000</v>
      </c>
    </row>
    <row r="62" spans="1:22" ht="30" customHeight="1" x14ac:dyDescent="0.65">
      <c r="A62" s="15">
        <f>+[1]※データ成２０!B59</f>
        <v>0</v>
      </c>
      <c r="B62" s="15">
        <f>+[1]※データ成２０!F59</f>
        <v>0</v>
      </c>
      <c r="C62" s="16" t="e">
        <f>IF(S62=0,0,LOOKUP(S62,'[1]コード（登録区分）'!A:A,'[1]コード（登録区分）'!B:B))</f>
        <v>#N/A</v>
      </c>
      <c r="D62" s="17">
        <f>IF([1]※データ成２０!K59=0,[1]※データ成２０!I59,+[1]※データ成２０!K59)</f>
        <v>0</v>
      </c>
      <c r="E62" s="18">
        <f>+[1]※データ成２０!L59</f>
        <v>0</v>
      </c>
      <c r="F62" s="15">
        <f>+[1]※データ成２０!E59</f>
        <v>0</v>
      </c>
      <c r="G62" s="19">
        <f>+[1]※データ成２０!M59</f>
        <v>0</v>
      </c>
      <c r="H62" s="15">
        <f>+[1]※データ成２０!W59</f>
        <v>0</v>
      </c>
      <c r="I62" s="19">
        <f>+[1]※データ成２０!P59</f>
        <v>0</v>
      </c>
      <c r="J62" s="20">
        <f>IF(T62=0,0,LOOKUP(T62,'[1]コード（登録区分）'!A:A,'[1]コード（登録区分）'!B:B))</f>
        <v>0</v>
      </c>
      <c r="K62" s="17">
        <f>+[1]※データ成２０!R59</f>
        <v>0</v>
      </c>
      <c r="L62" s="18">
        <f>+[1]※データ成２０!T59</f>
        <v>0</v>
      </c>
      <c r="M62" s="15">
        <f>+[1]※データ成２０!AB59</f>
        <v>0</v>
      </c>
      <c r="N62" s="15">
        <f>+[1]※データ成２０!AG59</f>
        <v>0</v>
      </c>
      <c r="O62" s="20"/>
      <c r="P62" s="22" t="str">
        <f t="shared" si="0"/>
        <v>0000000000</v>
      </c>
      <c r="Q62" s="15" t="str">
        <f>+[1]※データ成２０!AT59&amp;" "&amp;[1]※データ成２０!AU59</f>
        <v xml:space="preserve"> </v>
      </c>
      <c r="S62" t="str">
        <f>IF([1]※データ成２０!K59=0,[1]※データ成２０!G59&amp;[1]※データ成２０!H59,[1]※データ成２０!J59)</f>
        <v/>
      </c>
      <c r="T62">
        <f>+[1]※データ成２０!Q59</f>
        <v>0</v>
      </c>
      <c r="U62" s="23">
        <f>+[1]※データ成２０!AS59</f>
        <v>0</v>
      </c>
      <c r="V62" t="str">
        <f t="shared" si="1"/>
        <v>0000000000</v>
      </c>
    </row>
    <row r="63" spans="1:22" ht="30" customHeight="1" x14ac:dyDescent="0.65">
      <c r="A63" s="15">
        <f>+[1]※データ成２０!B60</f>
        <v>0</v>
      </c>
      <c r="B63" s="15">
        <f>+[1]※データ成２０!F60</f>
        <v>0</v>
      </c>
      <c r="C63" s="16" t="e">
        <f>IF(S63=0,0,LOOKUP(S63,'[1]コード（登録区分）'!A:A,'[1]コード（登録区分）'!B:B))</f>
        <v>#N/A</v>
      </c>
      <c r="D63" s="17">
        <f>IF([1]※データ成２０!K60=0,[1]※データ成２０!I60,+[1]※データ成２０!K60)</f>
        <v>0</v>
      </c>
      <c r="E63" s="18">
        <f>+[1]※データ成２０!L60</f>
        <v>0</v>
      </c>
      <c r="F63" s="15">
        <f>+[1]※データ成２０!E60</f>
        <v>0</v>
      </c>
      <c r="G63" s="19">
        <f>+[1]※データ成２０!M60</f>
        <v>0</v>
      </c>
      <c r="H63" s="15">
        <f>+[1]※データ成２０!W60</f>
        <v>0</v>
      </c>
      <c r="I63" s="19">
        <f>+[1]※データ成２０!P60</f>
        <v>0</v>
      </c>
      <c r="J63" s="20">
        <f>IF(T63=0,0,LOOKUP(T63,'[1]コード（登録区分）'!A:A,'[1]コード（登録区分）'!B:B))</f>
        <v>0</v>
      </c>
      <c r="K63" s="17">
        <f>+[1]※データ成２０!R60</f>
        <v>0</v>
      </c>
      <c r="L63" s="18">
        <f>+[1]※データ成２０!T60</f>
        <v>0</v>
      </c>
      <c r="M63" s="15">
        <f>+[1]※データ成２０!AB60</f>
        <v>0</v>
      </c>
      <c r="N63" s="15">
        <f>+[1]※データ成２０!AG60</f>
        <v>0</v>
      </c>
      <c r="O63" s="20"/>
      <c r="P63" s="22" t="str">
        <f t="shared" si="0"/>
        <v>0000000000</v>
      </c>
      <c r="Q63" s="15" t="str">
        <f>+[1]※データ成２０!AT60&amp;" "&amp;[1]※データ成２０!AU60</f>
        <v xml:space="preserve"> </v>
      </c>
      <c r="S63" t="str">
        <f>IF([1]※データ成２０!K60=0,[1]※データ成２０!G60&amp;[1]※データ成２０!H60,[1]※データ成２０!J60)</f>
        <v/>
      </c>
      <c r="T63">
        <f>+[1]※データ成２０!Q60</f>
        <v>0</v>
      </c>
      <c r="U63" s="23">
        <f>+[1]※データ成２０!AS60</f>
        <v>0</v>
      </c>
      <c r="V63" t="str">
        <f t="shared" si="1"/>
        <v>0000000000</v>
      </c>
    </row>
    <row r="64" spans="1:22" x14ac:dyDescent="0.65">
      <c r="O64" s="27"/>
    </row>
    <row r="425" spans="15:15" x14ac:dyDescent="0.65">
      <c r="O425" s="29"/>
    </row>
    <row r="426" spans="15:15" x14ac:dyDescent="0.65">
      <c r="O426" s="20"/>
    </row>
    <row r="427" spans="15:15" x14ac:dyDescent="0.65">
      <c r="O427" s="20"/>
    </row>
    <row r="428" spans="15:15" x14ac:dyDescent="0.65">
      <c r="O428" s="20"/>
    </row>
    <row r="429" spans="15:15" x14ac:dyDescent="0.65">
      <c r="O429" s="20"/>
    </row>
    <row r="430" spans="15:15" x14ac:dyDescent="0.65">
      <c r="O430" s="20"/>
    </row>
    <row r="431" spans="15:15" x14ac:dyDescent="0.65">
      <c r="O431" s="20"/>
    </row>
    <row r="432" spans="15:15" x14ac:dyDescent="0.65">
      <c r="O432" s="20"/>
    </row>
    <row r="433" spans="15:15" x14ac:dyDescent="0.65">
      <c r="O433" s="20"/>
    </row>
    <row r="434" spans="15:15" x14ac:dyDescent="0.65">
      <c r="O434" s="20"/>
    </row>
    <row r="435" spans="15:15" x14ac:dyDescent="0.65">
      <c r="O435" s="20"/>
    </row>
    <row r="436" spans="15:15" x14ac:dyDescent="0.65">
      <c r="O436" s="20"/>
    </row>
    <row r="437" spans="15:15" x14ac:dyDescent="0.65">
      <c r="O437" s="20"/>
    </row>
    <row r="438" spans="15:15" x14ac:dyDescent="0.65">
      <c r="O438" s="20"/>
    </row>
    <row r="439" spans="15:15" x14ac:dyDescent="0.65">
      <c r="O439" s="20"/>
    </row>
    <row r="440" spans="15:15" x14ac:dyDescent="0.65">
      <c r="O440" s="20"/>
    </row>
    <row r="441" spans="15:15" x14ac:dyDescent="0.65">
      <c r="O441" s="20"/>
    </row>
    <row r="442" spans="15:15" x14ac:dyDescent="0.65">
      <c r="O442" s="20"/>
    </row>
    <row r="443" spans="15:15" x14ac:dyDescent="0.65">
      <c r="O443" s="20"/>
    </row>
    <row r="444" spans="15:15" x14ac:dyDescent="0.65">
      <c r="O444" s="20"/>
    </row>
    <row r="445" spans="15:15" x14ac:dyDescent="0.65">
      <c r="O445" s="20"/>
    </row>
    <row r="446" spans="15:15" x14ac:dyDescent="0.65">
      <c r="O446" s="20"/>
    </row>
    <row r="447" spans="15:15" x14ac:dyDescent="0.65">
      <c r="O447" s="20"/>
    </row>
    <row r="448" spans="15:15" x14ac:dyDescent="0.65">
      <c r="O448" s="20"/>
    </row>
    <row r="449" spans="15:15" x14ac:dyDescent="0.65">
      <c r="O449" s="20"/>
    </row>
    <row r="450" spans="15:15" x14ac:dyDescent="0.65">
      <c r="O450" s="20"/>
    </row>
    <row r="451" spans="15:15" x14ac:dyDescent="0.65">
      <c r="O451" s="20"/>
    </row>
    <row r="452" spans="15:15" x14ac:dyDescent="0.65">
      <c r="O452" s="20"/>
    </row>
    <row r="453" spans="15:15" x14ac:dyDescent="0.65">
      <c r="O453" s="20"/>
    </row>
    <row r="454" spans="15:15" x14ac:dyDescent="0.65">
      <c r="O454" s="20"/>
    </row>
    <row r="455" spans="15:15" x14ac:dyDescent="0.65">
      <c r="O455" s="20"/>
    </row>
    <row r="456" spans="15:15" x14ac:dyDescent="0.65">
      <c r="O456" s="20"/>
    </row>
    <row r="457" spans="15:15" x14ac:dyDescent="0.65">
      <c r="O457" s="20"/>
    </row>
    <row r="458" spans="15:15" x14ac:dyDescent="0.65">
      <c r="O458" s="20"/>
    </row>
    <row r="459" spans="15:15" x14ac:dyDescent="0.65">
      <c r="O459" s="20"/>
    </row>
    <row r="460" spans="15:15" x14ac:dyDescent="0.65">
      <c r="O460" s="20"/>
    </row>
    <row r="461" spans="15:15" x14ac:dyDescent="0.65">
      <c r="O461" s="20"/>
    </row>
    <row r="462" spans="15:15" x14ac:dyDescent="0.65">
      <c r="O462" s="20"/>
    </row>
    <row r="463" spans="15:15" x14ac:dyDescent="0.65">
      <c r="O463" s="20"/>
    </row>
    <row r="464" spans="15:15" x14ac:dyDescent="0.65">
      <c r="O464" s="20"/>
    </row>
    <row r="465" spans="15:15" x14ac:dyDescent="0.65">
      <c r="O465" s="20"/>
    </row>
    <row r="466" spans="15:15" x14ac:dyDescent="0.65">
      <c r="O466" s="20"/>
    </row>
    <row r="467" spans="15:15" x14ac:dyDescent="0.65">
      <c r="O467" s="20"/>
    </row>
    <row r="468" spans="15:15" x14ac:dyDescent="0.65">
      <c r="O468" s="20"/>
    </row>
    <row r="469" spans="15:15" x14ac:dyDescent="0.65">
      <c r="O469" s="20"/>
    </row>
    <row r="470" spans="15:15" x14ac:dyDescent="0.65">
      <c r="O470" s="20"/>
    </row>
    <row r="471" spans="15:15" x14ac:dyDescent="0.65">
      <c r="O471" s="20"/>
    </row>
    <row r="472" spans="15:15" x14ac:dyDescent="0.65">
      <c r="O472" s="20"/>
    </row>
    <row r="473" spans="15:15" x14ac:dyDescent="0.65">
      <c r="O473" s="20"/>
    </row>
    <row r="474" spans="15:15" x14ac:dyDescent="0.65">
      <c r="O474" s="20"/>
    </row>
    <row r="475" spans="15:15" x14ac:dyDescent="0.65">
      <c r="O475" s="20"/>
    </row>
    <row r="476" spans="15:15" x14ac:dyDescent="0.65">
      <c r="O476" s="20"/>
    </row>
    <row r="477" spans="15:15" x14ac:dyDescent="0.65">
      <c r="O477" s="20"/>
    </row>
    <row r="478" spans="15:15" x14ac:dyDescent="0.65">
      <c r="O478" s="20"/>
    </row>
    <row r="479" spans="15:15" x14ac:dyDescent="0.65">
      <c r="O479" s="20"/>
    </row>
    <row r="480" spans="15:15" x14ac:dyDescent="0.65">
      <c r="O480" s="20"/>
    </row>
    <row r="481" spans="15:15" x14ac:dyDescent="0.65">
      <c r="O481" s="20"/>
    </row>
    <row r="482" spans="15:15" x14ac:dyDescent="0.65">
      <c r="O482" s="20"/>
    </row>
    <row r="483" spans="15:15" x14ac:dyDescent="0.65">
      <c r="O483" s="20"/>
    </row>
    <row r="484" spans="15:15" x14ac:dyDescent="0.65">
      <c r="O484" s="20"/>
    </row>
    <row r="485" spans="15:15" x14ac:dyDescent="0.65">
      <c r="O485" s="20"/>
    </row>
    <row r="486" spans="15:15" x14ac:dyDescent="0.65">
      <c r="O486" s="20"/>
    </row>
    <row r="487" spans="15:15" x14ac:dyDescent="0.65">
      <c r="O487" s="20"/>
    </row>
    <row r="488" spans="15:15" x14ac:dyDescent="0.65">
      <c r="O488" s="20"/>
    </row>
  </sheetData>
  <mergeCells count="3">
    <mergeCell ref="C3:E3"/>
    <mergeCell ref="C4:D4"/>
    <mergeCell ref="J4:K4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成牛</vt:lpstr>
    </vt:vector>
  </TitlesOfParts>
  <Company>Zennoh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mori森下　晃成　３　長崎県畜産部畜産課</dc:creator>
  <cp:lastModifiedBy>川内 敦司</cp:lastModifiedBy>
  <dcterms:created xsi:type="dcterms:W3CDTF">2026-08-07T06:23:56Z</dcterms:created>
  <dcterms:modified xsi:type="dcterms:W3CDTF">2026-08-09T22:06:50Z</dcterms:modified>
</cp:coreProperties>
</file>